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" yWindow="65440" windowWidth="13824" windowHeight="8100" activeTab="1"/>
  </bookViews>
  <sheets>
    <sheet name="Cylinder Force Charts" sheetId="1" r:id="rId1"/>
    <sheet name="Valve Selection Charts" sheetId="2" r:id="rId2"/>
  </sheets>
  <definedNames/>
  <calcPr fullCalcOnLoad="1"/>
</workbook>
</file>

<file path=xl/sharedStrings.xml><?xml version="1.0" encoding="utf-8"?>
<sst xmlns="http://schemas.openxmlformats.org/spreadsheetml/2006/main" count="149" uniqueCount="51">
  <si>
    <t>THEORETICAL FORCE CALCULATIONS FOR AIR CYLINDERS</t>
  </si>
  <si>
    <t>Rod Diameter (inches)</t>
  </si>
  <si>
    <t>Bore Diameter (inches)</t>
  </si>
  <si>
    <t>Force Multipler</t>
  </si>
  <si>
    <t>Extend</t>
  </si>
  <si>
    <t>Retract</t>
  </si>
  <si>
    <t>40 PSIG</t>
  </si>
  <si>
    <t>60 PSIG</t>
  </si>
  <si>
    <t>80 PSIG</t>
  </si>
  <si>
    <t>100 PSIG</t>
  </si>
  <si>
    <t>Force @ Various Pressures (pounds of force)</t>
  </si>
  <si>
    <t>PEE WEE</t>
  </si>
  <si>
    <t>M-SERIES</t>
  </si>
  <si>
    <t>NFPA</t>
  </si>
  <si>
    <t>B SQUARE</t>
  </si>
  <si>
    <t>K SERIES</t>
  </si>
  <si>
    <t>VDMA</t>
  </si>
  <si>
    <t>Bore Diameter (mm)</t>
  </si>
  <si>
    <t>Rod Diameter (mm)</t>
  </si>
  <si>
    <t>METRIC ACTUATORS</t>
  </si>
  <si>
    <t>These charts show theoretical forces based on bore and rod diameters.  Use 50%-75% of this number when sizing an application.</t>
  </si>
  <si>
    <t>1-800-888-DOIG (3644)</t>
  </si>
  <si>
    <t>Te</t>
  </si>
  <si>
    <t>Tr</t>
  </si>
  <si>
    <t>Mark 8</t>
  </si>
  <si>
    <t>Mark 15</t>
  </si>
  <si>
    <t>Mark 55</t>
  </si>
  <si>
    <t xml:space="preserve">Note:  </t>
  </si>
  <si>
    <t>Tubing = 1/4"</t>
  </si>
  <si>
    <t>Tubing = 3/8"</t>
  </si>
  <si>
    <t>Tubing = 1/2"</t>
  </si>
  <si>
    <t>VALVE SIZING CHART</t>
  </si>
  <si>
    <t xml:space="preserve">Tubing Length from Valve to Cylinder: </t>
  </si>
  <si>
    <t xml:space="preserve">Load on Cylinder: </t>
  </si>
  <si>
    <t xml:space="preserve">Port Size: </t>
  </si>
  <si>
    <t xml:space="preserve">Tubing Diameter: </t>
  </si>
  <si>
    <t>As Shown</t>
  </si>
  <si>
    <t>Port Size = 1/8 NPT</t>
  </si>
  <si>
    <t>Port Size = 3/8 NPT</t>
  </si>
  <si>
    <t>Port Size = 1/4 NPT</t>
  </si>
  <si>
    <t>Port Size = 3/4 NPT</t>
  </si>
  <si>
    <t>6 inches</t>
  </si>
  <si>
    <t>72 inches</t>
  </si>
  <si>
    <r>
      <t xml:space="preserve">or Outside Sales Person to gain access to our patented Numasizing </t>
    </r>
    <r>
      <rPr>
        <b/>
        <vertAlign val="superscript"/>
        <sz val="10"/>
        <rFont val="Arial"/>
        <family val="2"/>
      </rPr>
      <t>(tm)</t>
    </r>
    <r>
      <rPr>
        <b/>
        <sz val="10"/>
        <rFont val="Arial"/>
        <family val="2"/>
      </rPr>
      <t xml:space="preserve"> Program.</t>
    </r>
  </si>
  <si>
    <t>All times are based on the design criteria below.  Time to Extend (Te) and Time to Retract (Tr) are shown in seconds.  These</t>
  </si>
  <si>
    <t xml:space="preserve">figures are to be used for rough estimates of valve selection.  For exact sizing of your pneumatic system, contact your Inside </t>
  </si>
  <si>
    <t xml:space="preserve">Pressure to Extend and Retract: </t>
  </si>
  <si>
    <t xml:space="preserve">Cylinder Stroke Length: </t>
  </si>
  <si>
    <t>50% of Theoretical Force at 80 PSIG for both extend &amp; retract (see force charts on other side)</t>
  </si>
  <si>
    <t>(divide actual stroke length by 6" and multiply by the times shown-a 12" stroke takes 2x as long)</t>
  </si>
  <si>
    <t>www.doigcorp.com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</si>
</sst>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20"/>
      <color indexed="9"/>
      <name val="Arial"/>
      <family val="2"/>
    </font>
    <font>
      <u val="single"/>
      <sz val="10"/>
      <color indexed="12"/>
      <name val="Arial"/>
      <family val="0"/>
    </font>
    <font>
      <b/>
      <u val="single"/>
      <sz val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3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3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164" fontId="1" fillId="0" borderId="2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textRotation="90"/>
    </xf>
    <xf numFmtId="1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0" fillId="0" borderId="0" xfId="2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textRotation="90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3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oigcorp.com/" TargetMode="External" /><Relationship Id="rId2" Type="http://schemas.openxmlformats.org/officeDocument/2006/relationships/hyperlink" Target="http://www.doigcorp.com/" TargetMode="External" /><Relationship Id="rId3" Type="http://schemas.openxmlformats.org/officeDocument/2006/relationships/hyperlink" Target="http://www.doigcorp.com/" TargetMode="External" /><Relationship Id="rId4" Type="http://schemas.openxmlformats.org/officeDocument/2006/relationships/hyperlink" Target="http://www.doigcorp.com/" TargetMode="External" /><Relationship Id="rId5" Type="http://schemas.openxmlformats.org/officeDocument/2006/relationships/hyperlink" Target="http://www.doigcorp.com/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workbookViewId="0" topLeftCell="A34">
      <selection activeCell="M77" sqref="M77"/>
    </sheetView>
  </sheetViews>
  <sheetFormatPr defaultColWidth="9.140625" defaultRowHeight="12.75"/>
  <cols>
    <col min="1" max="1" width="3.7109375" style="0" customWidth="1"/>
    <col min="2" max="3" width="13.00390625" style="2" customWidth="1"/>
    <col min="4" max="5" width="9.140625" style="13" customWidth="1"/>
  </cols>
  <sheetData>
    <row r="1" spans="1:13" ht="26.25" customHeight="1" thickBo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3" ht="12.75">
      <c r="A3" s="5" t="s">
        <v>20</v>
      </c>
    </row>
    <row r="5" spans="2:13" ht="12.75">
      <c r="B5" s="50" t="s">
        <v>2</v>
      </c>
      <c r="C5" s="50" t="s">
        <v>1</v>
      </c>
      <c r="D5" s="45" t="s">
        <v>3</v>
      </c>
      <c r="E5" s="45"/>
      <c r="F5" s="44" t="s">
        <v>10</v>
      </c>
      <c r="G5" s="44"/>
      <c r="H5" s="44"/>
      <c r="I5" s="44"/>
      <c r="J5" s="44"/>
      <c r="K5" s="44"/>
      <c r="L5" s="44"/>
      <c r="M5" s="44"/>
    </row>
    <row r="6" spans="2:13" ht="12.75">
      <c r="B6" s="50"/>
      <c r="C6" s="50"/>
      <c r="D6" s="45"/>
      <c r="E6" s="45"/>
      <c r="F6" s="44" t="s">
        <v>6</v>
      </c>
      <c r="G6" s="44"/>
      <c r="H6" s="44" t="s">
        <v>7</v>
      </c>
      <c r="I6" s="44"/>
      <c r="J6" s="44" t="s">
        <v>8</v>
      </c>
      <c r="K6" s="44"/>
      <c r="L6" s="44" t="s">
        <v>9</v>
      </c>
      <c r="M6" s="44"/>
    </row>
    <row r="7" spans="2:13" s="1" customFormat="1" ht="17.25" customHeight="1">
      <c r="B7" s="50"/>
      <c r="C7" s="50"/>
      <c r="D7" s="29" t="s">
        <v>4</v>
      </c>
      <c r="E7" s="29" t="s">
        <v>5</v>
      </c>
      <c r="F7" s="30" t="s">
        <v>4</v>
      </c>
      <c r="G7" s="30" t="s">
        <v>5</v>
      </c>
      <c r="H7" s="30" t="s">
        <v>4</v>
      </c>
      <c r="I7" s="30" t="s">
        <v>5</v>
      </c>
      <c r="J7" s="30" t="s">
        <v>4</v>
      </c>
      <c r="K7" s="30" t="s">
        <v>5</v>
      </c>
      <c r="L7" s="30" t="s">
        <v>4</v>
      </c>
      <c r="M7" s="30" t="s">
        <v>5</v>
      </c>
    </row>
    <row r="8" spans="1:13" ht="12.75">
      <c r="A8" s="46" t="s">
        <v>12</v>
      </c>
      <c r="B8" s="6">
        <v>0.3125</v>
      </c>
      <c r="C8" s="6">
        <v>0.125</v>
      </c>
      <c r="D8" s="31">
        <f>3.14159*B8*B8/4</f>
        <v>0.076698974609375</v>
      </c>
      <c r="E8" s="31">
        <v>0.06</v>
      </c>
      <c r="F8" s="32">
        <f>$D8*40</f>
        <v>3.067958984375</v>
      </c>
      <c r="G8" s="32">
        <f>$E8*40</f>
        <v>2.4</v>
      </c>
      <c r="H8" s="32">
        <f>$D8*60</f>
        <v>4.6019384765625</v>
      </c>
      <c r="I8" s="32">
        <f>$E8*60</f>
        <v>3.5999999999999996</v>
      </c>
      <c r="J8" s="32">
        <f>$D8*80</f>
        <v>6.13591796875</v>
      </c>
      <c r="K8" s="32">
        <f>$E8*80</f>
        <v>4.8</v>
      </c>
      <c r="L8" s="32">
        <f>$D8*100</f>
        <v>7.6698974609374995</v>
      </c>
      <c r="M8" s="32">
        <f>$E8*100</f>
        <v>6</v>
      </c>
    </row>
    <row r="9" spans="1:13" ht="12.75">
      <c r="A9" s="47"/>
      <c r="B9" s="6">
        <v>0.4375</v>
      </c>
      <c r="C9" s="6">
        <v>0.1875</v>
      </c>
      <c r="D9" s="31">
        <f aca="true" t="shared" si="0" ref="D9:D35">3.14159*B9*B9/4</f>
        <v>0.150329990234375</v>
      </c>
      <c r="E9" s="31">
        <f aca="true" t="shared" si="1" ref="E9:E35">D9-3.14159*C9*C9/4</f>
        <v>0.12271835937499999</v>
      </c>
      <c r="F9" s="33">
        <f aca="true" t="shared" si="2" ref="F9:F52">$D9*40</f>
        <v>6.0131996093749995</v>
      </c>
      <c r="G9" s="33">
        <f aca="true" t="shared" si="3" ref="G9:G52">$E9*40</f>
        <v>4.908734375</v>
      </c>
      <c r="H9" s="33">
        <f aca="true" t="shared" si="4" ref="H9:H74">$D9*60</f>
        <v>9.019799414062499</v>
      </c>
      <c r="I9" s="33">
        <f aca="true" t="shared" si="5" ref="I9:I74">$E9*60</f>
        <v>7.363101562499999</v>
      </c>
      <c r="J9" s="33">
        <f aca="true" t="shared" si="6" ref="J9:J74">$D9*80</f>
        <v>12.026399218749999</v>
      </c>
      <c r="K9" s="33">
        <f aca="true" t="shared" si="7" ref="K9:K74">$E9*80</f>
        <v>9.81746875</v>
      </c>
      <c r="L9" s="33">
        <f aca="true" t="shared" si="8" ref="L9:L74">$D9*100</f>
        <v>15.0329990234375</v>
      </c>
      <c r="M9" s="33">
        <f aca="true" t="shared" si="9" ref="M9:M74">$E9*100</f>
        <v>12.271835937499999</v>
      </c>
    </row>
    <row r="10" spans="1:13" ht="12.75">
      <c r="A10" s="47"/>
      <c r="B10" s="6">
        <v>0.5625</v>
      </c>
      <c r="C10" s="6">
        <v>0.1875</v>
      </c>
      <c r="D10" s="31">
        <f t="shared" si="0"/>
        <v>0.248504677734375</v>
      </c>
      <c r="E10" s="31">
        <f t="shared" si="1"/>
        <v>0.22089304687500003</v>
      </c>
      <c r="F10" s="33">
        <f t="shared" si="2"/>
        <v>9.940187109375</v>
      </c>
      <c r="G10" s="33">
        <f t="shared" si="3"/>
        <v>8.835721875</v>
      </c>
      <c r="H10" s="33">
        <f t="shared" si="4"/>
        <v>14.910280664062501</v>
      </c>
      <c r="I10" s="33">
        <f t="shared" si="5"/>
        <v>13.253582812500001</v>
      </c>
      <c r="J10" s="33">
        <f t="shared" si="6"/>
        <v>19.88037421875</v>
      </c>
      <c r="K10" s="33">
        <f t="shared" si="7"/>
        <v>17.67144375</v>
      </c>
      <c r="L10" s="33">
        <f t="shared" si="8"/>
        <v>24.8504677734375</v>
      </c>
      <c r="M10" s="33">
        <f t="shared" si="9"/>
        <v>22.089304687500004</v>
      </c>
    </row>
    <row r="11" spans="1:13" ht="12.75">
      <c r="A11" s="47"/>
      <c r="B11" s="6">
        <v>0.75</v>
      </c>
      <c r="C11" s="6">
        <v>0.25</v>
      </c>
      <c r="D11" s="31">
        <f t="shared" si="0"/>
        <v>0.44178609374999994</v>
      </c>
      <c r="E11" s="31">
        <f t="shared" si="1"/>
        <v>0.39269874999999993</v>
      </c>
      <c r="F11" s="33">
        <f t="shared" si="2"/>
        <v>17.671443749999998</v>
      </c>
      <c r="G11" s="33">
        <f t="shared" si="3"/>
        <v>15.707949999999997</v>
      </c>
      <c r="H11" s="33">
        <f t="shared" si="4"/>
        <v>26.507165624999995</v>
      </c>
      <c r="I11" s="33">
        <f t="shared" si="5"/>
        <v>23.561924999999995</v>
      </c>
      <c r="J11" s="33">
        <f t="shared" si="6"/>
        <v>35.342887499999996</v>
      </c>
      <c r="K11" s="33">
        <f t="shared" si="7"/>
        <v>31.415899999999993</v>
      </c>
      <c r="L11" s="33">
        <f t="shared" si="8"/>
        <v>44.17860937499999</v>
      </c>
      <c r="M11" s="33">
        <f t="shared" si="9"/>
        <v>39.26987499999999</v>
      </c>
    </row>
    <row r="12" spans="1:13" ht="12.75">
      <c r="A12" s="47"/>
      <c r="B12" s="6">
        <v>0.875</v>
      </c>
      <c r="C12" s="6">
        <v>0.25</v>
      </c>
      <c r="D12" s="31">
        <f t="shared" si="0"/>
        <v>0.6013199609375</v>
      </c>
      <c r="E12" s="31">
        <f t="shared" si="1"/>
        <v>0.5522326171874999</v>
      </c>
      <c r="F12" s="33">
        <f t="shared" si="2"/>
        <v>24.052798437499998</v>
      </c>
      <c r="G12" s="33">
        <f t="shared" si="3"/>
        <v>22.089304687499997</v>
      </c>
      <c r="H12" s="33">
        <f t="shared" si="4"/>
        <v>36.079197656249995</v>
      </c>
      <c r="I12" s="33">
        <f t="shared" si="5"/>
        <v>33.13395703125</v>
      </c>
      <c r="J12" s="33">
        <f t="shared" si="6"/>
        <v>48.105596874999996</v>
      </c>
      <c r="K12" s="33">
        <f t="shared" si="7"/>
        <v>44.17860937499999</v>
      </c>
      <c r="L12" s="33">
        <f t="shared" si="8"/>
        <v>60.13199609375</v>
      </c>
      <c r="M12" s="33">
        <f t="shared" si="9"/>
        <v>55.223261718749995</v>
      </c>
    </row>
    <row r="13" spans="1:13" ht="12.75">
      <c r="A13" s="47"/>
      <c r="B13" s="6">
        <v>1.0625</v>
      </c>
      <c r="C13" s="6">
        <v>0.3125</v>
      </c>
      <c r="D13" s="31">
        <f t="shared" si="0"/>
        <v>0.886640146484375</v>
      </c>
      <c r="E13" s="31">
        <f t="shared" si="1"/>
        <v>0.8099411718749999</v>
      </c>
      <c r="F13" s="33">
        <f t="shared" si="2"/>
        <v>35.465605859374996</v>
      </c>
      <c r="G13" s="33">
        <f t="shared" si="3"/>
        <v>32.397646875</v>
      </c>
      <c r="H13" s="33">
        <f t="shared" si="4"/>
        <v>53.1984087890625</v>
      </c>
      <c r="I13" s="33">
        <f t="shared" si="5"/>
        <v>48.596470312499996</v>
      </c>
      <c r="J13" s="33">
        <f t="shared" si="6"/>
        <v>70.93121171874999</v>
      </c>
      <c r="K13" s="33">
        <f t="shared" si="7"/>
        <v>64.79529375</v>
      </c>
      <c r="L13" s="33">
        <f t="shared" si="8"/>
        <v>88.6640146484375</v>
      </c>
      <c r="M13" s="33">
        <f t="shared" si="9"/>
        <v>80.9941171875</v>
      </c>
    </row>
    <row r="14" spans="1:13" ht="12.75">
      <c r="A14" s="47"/>
      <c r="B14" s="6">
        <v>1.25</v>
      </c>
      <c r="C14" s="6">
        <v>0.4375</v>
      </c>
      <c r="D14" s="31">
        <f t="shared" si="0"/>
        <v>1.22718359375</v>
      </c>
      <c r="E14" s="31">
        <f t="shared" si="1"/>
        <v>1.0768536035156249</v>
      </c>
      <c r="F14" s="33">
        <f t="shared" si="2"/>
        <v>49.08734375</v>
      </c>
      <c r="G14" s="33">
        <f t="shared" si="3"/>
        <v>43.074144140624995</v>
      </c>
      <c r="H14" s="33">
        <f t="shared" si="4"/>
        <v>73.631015625</v>
      </c>
      <c r="I14" s="33">
        <f t="shared" si="5"/>
        <v>64.6112162109375</v>
      </c>
      <c r="J14" s="33">
        <f t="shared" si="6"/>
        <v>98.1746875</v>
      </c>
      <c r="K14" s="33">
        <f t="shared" si="7"/>
        <v>86.14828828124999</v>
      </c>
      <c r="L14" s="33">
        <f t="shared" si="8"/>
        <v>122.71835937499999</v>
      </c>
      <c r="M14" s="33">
        <f t="shared" si="9"/>
        <v>107.68536035156248</v>
      </c>
    </row>
    <row r="15" spans="1:13" ht="12.75">
      <c r="A15" s="47"/>
      <c r="B15" s="6">
        <v>1.5</v>
      </c>
      <c r="C15" s="6">
        <v>0.4375</v>
      </c>
      <c r="D15" s="31">
        <f t="shared" si="0"/>
        <v>1.7671443749999998</v>
      </c>
      <c r="E15" s="31">
        <f t="shared" si="1"/>
        <v>1.616814384765625</v>
      </c>
      <c r="F15" s="33">
        <f t="shared" si="2"/>
        <v>70.68577499999999</v>
      </c>
      <c r="G15" s="33">
        <f t="shared" si="3"/>
        <v>64.672575390625</v>
      </c>
      <c r="H15" s="33">
        <f t="shared" si="4"/>
        <v>106.02866249999998</v>
      </c>
      <c r="I15" s="33">
        <f t="shared" si="5"/>
        <v>97.00886308593749</v>
      </c>
      <c r="J15" s="33">
        <f t="shared" si="6"/>
        <v>141.37154999999998</v>
      </c>
      <c r="K15" s="33">
        <f t="shared" si="7"/>
        <v>129.34515078125</v>
      </c>
      <c r="L15" s="33">
        <f t="shared" si="8"/>
        <v>176.71443749999997</v>
      </c>
      <c r="M15" s="33">
        <f t="shared" si="9"/>
        <v>161.68143847656248</v>
      </c>
    </row>
    <row r="16" spans="1:13" ht="12.75">
      <c r="A16" s="47"/>
      <c r="B16" s="6">
        <v>1.75</v>
      </c>
      <c r="C16" s="6">
        <v>0.5</v>
      </c>
      <c r="D16" s="31">
        <f t="shared" si="0"/>
        <v>2.40527984375</v>
      </c>
      <c r="E16" s="31">
        <f t="shared" si="1"/>
        <v>2.2089304687499998</v>
      </c>
      <c r="F16" s="33">
        <f t="shared" si="2"/>
        <v>96.21119374999999</v>
      </c>
      <c r="G16" s="33">
        <f t="shared" si="3"/>
        <v>88.35721874999999</v>
      </c>
      <c r="H16" s="33">
        <f t="shared" si="4"/>
        <v>144.31679062499998</v>
      </c>
      <c r="I16" s="33">
        <f t="shared" si="5"/>
        <v>132.535828125</v>
      </c>
      <c r="J16" s="33">
        <f t="shared" si="6"/>
        <v>192.42238749999999</v>
      </c>
      <c r="K16" s="33">
        <f t="shared" si="7"/>
        <v>176.71443749999997</v>
      </c>
      <c r="L16" s="33">
        <f t="shared" si="8"/>
        <v>240.527984375</v>
      </c>
      <c r="M16" s="33">
        <f t="shared" si="9"/>
        <v>220.89304687499998</v>
      </c>
    </row>
    <row r="17" spans="1:13" ht="12.75">
      <c r="A17" s="47"/>
      <c r="B17" s="6">
        <v>2</v>
      </c>
      <c r="C17" s="6">
        <v>0.625</v>
      </c>
      <c r="D17" s="31">
        <f t="shared" si="0"/>
        <v>3.14159</v>
      </c>
      <c r="E17" s="31">
        <f t="shared" si="1"/>
        <v>2.8347941015625</v>
      </c>
      <c r="F17" s="33">
        <f t="shared" si="2"/>
        <v>125.6636</v>
      </c>
      <c r="G17" s="33">
        <f t="shared" si="3"/>
        <v>113.39176406249999</v>
      </c>
      <c r="H17" s="33">
        <f t="shared" si="4"/>
        <v>188.4954</v>
      </c>
      <c r="I17" s="33">
        <f t="shared" si="5"/>
        <v>170.08764609374998</v>
      </c>
      <c r="J17" s="33">
        <f t="shared" si="6"/>
        <v>251.3272</v>
      </c>
      <c r="K17" s="33">
        <f t="shared" si="7"/>
        <v>226.78352812499998</v>
      </c>
      <c r="L17" s="33">
        <f t="shared" si="8"/>
        <v>314.159</v>
      </c>
      <c r="M17" s="33">
        <f t="shared" si="9"/>
        <v>283.47941015624997</v>
      </c>
    </row>
    <row r="18" spans="1:13" ht="12.75">
      <c r="A18" s="47"/>
      <c r="B18" s="6">
        <v>2.5</v>
      </c>
      <c r="C18" s="6">
        <v>0.625</v>
      </c>
      <c r="D18" s="31">
        <f t="shared" si="0"/>
        <v>4.908734375</v>
      </c>
      <c r="E18" s="31">
        <f t="shared" si="1"/>
        <v>4.6019384765625</v>
      </c>
      <c r="F18" s="33">
        <f t="shared" si="2"/>
        <v>196.349375</v>
      </c>
      <c r="G18" s="33">
        <f t="shared" si="3"/>
        <v>184.07753906250002</v>
      </c>
      <c r="H18" s="33">
        <f t="shared" si="4"/>
        <v>294.5240625</v>
      </c>
      <c r="I18" s="33">
        <f t="shared" si="5"/>
        <v>276.11630859375003</v>
      </c>
      <c r="J18" s="33">
        <f t="shared" si="6"/>
        <v>392.69875</v>
      </c>
      <c r="K18" s="33">
        <f t="shared" si="7"/>
        <v>368.15507812500005</v>
      </c>
      <c r="L18" s="33">
        <f t="shared" si="8"/>
        <v>490.87343749999997</v>
      </c>
      <c r="M18" s="33">
        <f t="shared" si="9"/>
        <v>460.19384765625</v>
      </c>
    </row>
    <row r="19" spans="1:13" ht="12.75">
      <c r="A19" s="48"/>
      <c r="B19" s="6">
        <v>3</v>
      </c>
      <c r="C19" s="6">
        <v>0.75</v>
      </c>
      <c r="D19" s="31">
        <f t="shared" si="0"/>
        <v>7.068577499999999</v>
      </c>
      <c r="E19" s="31">
        <f t="shared" si="1"/>
        <v>6.626791406249999</v>
      </c>
      <c r="F19" s="33">
        <f t="shared" si="2"/>
        <v>282.74309999999997</v>
      </c>
      <c r="G19" s="33">
        <f t="shared" si="3"/>
        <v>265.07165624999993</v>
      </c>
      <c r="H19" s="33">
        <f t="shared" si="4"/>
        <v>424.1146499999999</v>
      </c>
      <c r="I19" s="33">
        <f t="shared" si="5"/>
        <v>397.60748437499996</v>
      </c>
      <c r="J19" s="33">
        <f t="shared" si="6"/>
        <v>565.4861999999999</v>
      </c>
      <c r="K19" s="33">
        <f t="shared" si="7"/>
        <v>530.1433124999999</v>
      </c>
      <c r="L19" s="33">
        <f t="shared" si="8"/>
        <v>706.8577499999999</v>
      </c>
      <c r="M19" s="33">
        <f t="shared" si="9"/>
        <v>662.6791406249998</v>
      </c>
    </row>
    <row r="20" spans="2:13" ht="6" customHeight="1">
      <c r="B20" s="10"/>
      <c r="C20" s="10"/>
      <c r="D20" s="10"/>
      <c r="E20" s="10"/>
      <c r="F20" s="11"/>
      <c r="G20" s="11"/>
      <c r="H20" s="10"/>
      <c r="I20" s="10"/>
      <c r="J20" s="11"/>
      <c r="K20" s="11"/>
      <c r="L20" s="10"/>
      <c r="M20" s="10"/>
    </row>
    <row r="21" spans="1:13" ht="12.75">
      <c r="A21" s="46" t="s">
        <v>13</v>
      </c>
      <c r="B21" s="9">
        <v>1.5</v>
      </c>
      <c r="C21" s="7">
        <v>0.625</v>
      </c>
      <c r="D21" s="31">
        <f t="shared" si="0"/>
        <v>1.7671443749999998</v>
      </c>
      <c r="E21" s="31">
        <f t="shared" si="1"/>
        <v>1.4603484765624999</v>
      </c>
      <c r="F21" s="33">
        <f t="shared" si="2"/>
        <v>70.68577499999999</v>
      </c>
      <c r="G21" s="33">
        <f t="shared" si="3"/>
        <v>58.41393906249999</v>
      </c>
      <c r="H21" s="33">
        <f t="shared" si="4"/>
        <v>106.02866249999998</v>
      </c>
      <c r="I21" s="33">
        <f t="shared" si="5"/>
        <v>87.62090859374999</v>
      </c>
      <c r="J21" s="33">
        <f t="shared" si="6"/>
        <v>141.37154999999998</v>
      </c>
      <c r="K21" s="33">
        <f t="shared" si="7"/>
        <v>116.82787812499998</v>
      </c>
      <c r="L21" s="33">
        <f t="shared" si="8"/>
        <v>176.71443749999997</v>
      </c>
      <c r="M21" s="33">
        <f t="shared" si="9"/>
        <v>146.03484765624998</v>
      </c>
    </row>
    <row r="22" spans="1:13" ht="12.75">
      <c r="A22" s="47"/>
      <c r="B22" s="9">
        <v>1.5</v>
      </c>
      <c r="C22" s="7">
        <v>1</v>
      </c>
      <c r="D22" s="31">
        <f t="shared" si="0"/>
        <v>1.7671443749999998</v>
      </c>
      <c r="E22" s="31">
        <f t="shared" si="1"/>
        <v>0.9817468749999998</v>
      </c>
      <c r="F22" s="33">
        <f t="shared" si="2"/>
        <v>70.68577499999999</v>
      </c>
      <c r="G22" s="33">
        <f t="shared" si="3"/>
        <v>39.26987499999999</v>
      </c>
      <c r="H22" s="33">
        <f t="shared" si="4"/>
        <v>106.02866249999998</v>
      </c>
      <c r="I22" s="33">
        <f t="shared" si="5"/>
        <v>58.90481249999999</v>
      </c>
      <c r="J22" s="33">
        <f t="shared" si="6"/>
        <v>141.37154999999998</v>
      </c>
      <c r="K22" s="33">
        <f t="shared" si="7"/>
        <v>78.53974999999998</v>
      </c>
      <c r="L22" s="33">
        <f t="shared" si="8"/>
        <v>176.71443749999997</v>
      </c>
      <c r="M22" s="33">
        <f t="shared" si="9"/>
        <v>98.17468749999998</v>
      </c>
    </row>
    <row r="23" spans="1:13" ht="12.75">
      <c r="A23" s="47"/>
      <c r="B23" s="9">
        <v>2</v>
      </c>
      <c r="C23" s="7">
        <v>0.625</v>
      </c>
      <c r="D23" s="31">
        <f t="shared" si="0"/>
        <v>3.14159</v>
      </c>
      <c r="E23" s="31">
        <f t="shared" si="1"/>
        <v>2.8347941015625</v>
      </c>
      <c r="F23" s="33">
        <f t="shared" si="2"/>
        <v>125.6636</v>
      </c>
      <c r="G23" s="33">
        <f t="shared" si="3"/>
        <v>113.39176406249999</v>
      </c>
      <c r="H23" s="33">
        <f t="shared" si="4"/>
        <v>188.4954</v>
      </c>
      <c r="I23" s="33">
        <f t="shared" si="5"/>
        <v>170.08764609374998</v>
      </c>
      <c r="J23" s="33">
        <f t="shared" si="6"/>
        <v>251.3272</v>
      </c>
      <c r="K23" s="33">
        <f t="shared" si="7"/>
        <v>226.78352812499998</v>
      </c>
      <c r="L23" s="33">
        <f t="shared" si="8"/>
        <v>314.159</v>
      </c>
      <c r="M23" s="33">
        <f t="shared" si="9"/>
        <v>283.47941015624997</v>
      </c>
    </row>
    <row r="24" spans="1:13" ht="12.75">
      <c r="A24" s="47"/>
      <c r="B24" s="9">
        <v>2</v>
      </c>
      <c r="C24" s="7">
        <v>1</v>
      </c>
      <c r="D24" s="31">
        <f t="shared" si="0"/>
        <v>3.14159</v>
      </c>
      <c r="E24" s="31">
        <f t="shared" si="1"/>
        <v>2.3561924999999997</v>
      </c>
      <c r="F24" s="33">
        <f t="shared" si="2"/>
        <v>125.6636</v>
      </c>
      <c r="G24" s="33">
        <f t="shared" si="3"/>
        <v>94.24769999999998</v>
      </c>
      <c r="H24" s="33">
        <f t="shared" si="4"/>
        <v>188.4954</v>
      </c>
      <c r="I24" s="33">
        <f t="shared" si="5"/>
        <v>141.37154999999998</v>
      </c>
      <c r="J24" s="33">
        <f t="shared" si="6"/>
        <v>251.3272</v>
      </c>
      <c r="K24" s="33">
        <f t="shared" si="7"/>
        <v>188.49539999999996</v>
      </c>
      <c r="L24" s="33">
        <f t="shared" si="8"/>
        <v>314.159</v>
      </c>
      <c r="M24" s="33">
        <f t="shared" si="9"/>
        <v>235.61924999999997</v>
      </c>
    </row>
    <row r="25" spans="1:13" ht="12.75">
      <c r="A25" s="47"/>
      <c r="B25" s="9">
        <v>2.5</v>
      </c>
      <c r="C25" s="7">
        <v>0.625</v>
      </c>
      <c r="D25" s="31">
        <f t="shared" si="0"/>
        <v>4.908734375</v>
      </c>
      <c r="E25" s="31">
        <f t="shared" si="1"/>
        <v>4.6019384765625</v>
      </c>
      <c r="F25" s="33">
        <f t="shared" si="2"/>
        <v>196.349375</v>
      </c>
      <c r="G25" s="33">
        <f t="shared" si="3"/>
        <v>184.07753906250002</v>
      </c>
      <c r="H25" s="33">
        <f t="shared" si="4"/>
        <v>294.5240625</v>
      </c>
      <c r="I25" s="33">
        <f t="shared" si="5"/>
        <v>276.11630859375003</v>
      </c>
      <c r="J25" s="33">
        <f t="shared" si="6"/>
        <v>392.69875</v>
      </c>
      <c r="K25" s="33">
        <f t="shared" si="7"/>
        <v>368.15507812500005</v>
      </c>
      <c r="L25" s="33">
        <f t="shared" si="8"/>
        <v>490.87343749999997</v>
      </c>
      <c r="M25" s="33">
        <f t="shared" si="9"/>
        <v>460.19384765625</v>
      </c>
    </row>
    <row r="26" spans="1:13" ht="12.75">
      <c r="A26" s="47"/>
      <c r="B26" s="9">
        <v>2.5</v>
      </c>
      <c r="C26" s="7">
        <v>1</v>
      </c>
      <c r="D26" s="31">
        <f t="shared" si="0"/>
        <v>4.908734375</v>
      </c>
      <c r="E26" s="31">
        <f t="shared" si="1"/>
        <v>4.123336875</v>
      </c>
      <c r="F26" s="33">
        <f t="shared" si="2"/>
        <v>196.349375</v>
      </c>
      <c r="G26" s="33">
        <f t="shared" si="3"/>
        <v>164.933475</v>
      </c>
      <c r="H26" s="33">
        <f t="shared" si="4"/>
        <v>294.5240625</v>
      </c>
      <c r="I26" s="33">
        <f t="shared" si="5"/>
        <v>247.40021249999998</v>
      </c>
      <c r="J26" s="33">
        <f t="shared" si="6"/>
        <v>392.69875</v>
      </c>
      <c r="K26" s="33">
        <f t="shared" si="7"/>
        <v>329.86695</v>
      </c>
      <c r="L26" s="33">
        <f t="shared" si="8"/>
        <v>490.87343749999997</v>
      </c>
      <c r="M26" s="33">
        <f t="shared" si="9"/>
        <v>412.3336875</v>
      </c>
    </row>
    <row r="27" spans="1:13" ht="12.75">
      <c r="A27" s="47"/>
      <c r="B27" s="9">
        <v>3.25</v>
      </c>
      <c r="C27" s="7">
        <v>1</v>
      </c>
      <c r="D27" s="31">
        <f t="shared" si="0"/>
        <v>8.295761093749999</v>
      </c>
      <c r="E27" s="31">
        <f t="shared" si="1"/>
        <v>7.510363593749998</v>
      </c>
      <c r="F27" s="33">
        <f t="shared" si="2"/>
        <v>331.83044375</v>
      </c>
      <c r="G27" s="33">
        <f t="shared" si="3"/>
        <v>300.41454374999995</v>
      </c>
      <c r="H27" s="33">
        <f t="shared" si="4"/>
        <v>497.7456656249999</v>
      </c>
      <c r="I27" s="33">
        <f t="shared" si="5"/>
        <v>450.6218156249999</v>
      </c>
      <c r="J27" s="33">
        <f t="shared" si="6"/>
        <v>663.6608875</v>
      </c>
      <c r="K27" s="33">
        <f t="shared" si="7"/>
        <v>600.8290874999999</v>
      </c>
      <c r="L27" s="33">
        <f t="shared" si="8"/>
        <v>829.5761093749999</v>
      </c>
      <c r="M27" s="33">
        <f t="shared" si="9"/>
        <v>751.0363593749998</v>
      </c>
    </row>
    <row r="28" spans="1:13" ht="12.75">
      <c r="A28" s="47"/>
      <c r="B28" s="9">
        <v>3.25</v>
      </c>
      <c r="C28" s="7">
        <v>1.375</v>
      </c>
      <c r="D28" s="31">
        <f t="shared" si="0"/>
        <v>8.295761093749999</v>
      </c>
      <c r="E28" s="31">
        <f t="shared" si="1"/>
        <v>6.810868945312499</v>
      </c>
      <c r="F28" s="33">
        <f t="shared" si="2"/>
        <v>331.83044375</v>
      </c>
      <c r="G28" s="33">
        <f t="shared" si="3"/>
        <v>272.4347578124999</v>
      </c>
      <c r="H28" s="33">
        <f t="shared" si="4"/>
        <v>497.7456656249999</v>
      </c>
      <c r="I28" s="33">
        <f t="shared" si="5"/>
        <v>408.65213671874994</v>
      </c>
      <c r="J28" s="33">
        <f t="shared" si="6"/>
        <v>663.6608875</v>
      </c>
      <c r="K28" s="33">
        <f t="shared" si="7"/>
        <v>544.8695156249998</v>
      </c>
      <c r="L28" s="33">
        <f t="shared" si="8"/>
        <v>829.5761093749999</v>
      </c>
      <c r="M28" s="33">
        <f t="shared" si="9"/>
        <v>681.0868945312499</v>
      </c>
    </row>
    <row r="29" spans="1:13" ht="12.75">
      <c r="A29" s="47"/>
      <c r="B29" s="9">
        <v>4</v>
      </c>
      <c r="C29" s="7">
        <v>1</v>
      </c>
      <c r="D29" s="31">
        <f t="shared" si="0"/>
        <v>12.56636</v>
      </c>
      <c r="E29" s="31">
        <f t="shared" si="1"/>
        <v>11.7809625</v>
      </c>
      <c r="F29" s="33">
        <f t="shared" si="2"/>
        <v>502.6544</v>
      </c>
      <c r="G29" s="33">
        <f t="shared" si="3"/>
        <v>471.2385</v>
      </c>
      <c r="H29" s="33">
        <f t="shared" si="4"/>
        <v>753.9816</v>
      </c>
      <c r="I29" s="33">
        <f t="shared" si="5"/>
        <v>706.85775</v>
      </c>
      <c r="J29" s="33">
        <f t="shared" si="6"/>
        <v>1005.3088</v>
      </c>
      <c r="K29" s="33">
        <f t="shared" si="7"/>
        <v>942.477</v>
      </c>
      <c r="L29" s="33">
        <f t="shared" si="8"/>
        <v>1256.636</v>
      </c>
      <c r="M29" s="33">
        <f t="shared" si="9"/>
        <v>1178.0962499999998</v>
      </c>
    </row>
    <row r="30" spans="1:13" ht="12.75">
      <c r="A30" s="47"/>
      <c r="B30" s="9">
        <v>4</v>
      </c>
      <c r="C30" s="7">
        <v>1.375</v>
      </c>
      <c r="D30" s="31">
        <f t="shared" si="0"/>
        <v>12.56636</v>
      </c>
      <c r="E30" s="31">
        <f t="shared" si="1"/>
        <v>11.0814678515625</v>
      </c>
      <c r="F30" s="33">
        <f t="shared" si="2"/>
        <v>502.6544</v>
      </c>
      <c r="G30" s="33">
        <f t="shared" si="3"/>
        <v>443.2587140625</v>
      </c>
      <c r="H30" s="33">
        <f t="shared" si="4"/>
        <v>753.9816</v>
      </c>
      <c r="I30" s="33">
        <f t="shared" si="5"/>
        <v>664.88807109375</v>
      </c>
      <c r="J30" s="33">
        <f t="shared" si="6"/>
        <v>1005.3088</v>
      </c>
      <c r="K30" s="33">
        <f t="shared" si="7"/>
        <v>886.517428125</v>
      </c>
      <c r="L30" s="33">
        <f t="shared" si="8"/>
        <v>1256.636</v>
      </c>
      <c r="M30" s="33">
        <f t="shared" si="9"/>
        <v>1108.14678515625</v>
      </c>
    </row>
    <row r="31" spans="1:13" ht="12.75">
      <c r="A31" s="47"/>
      <c r="B31" s="9">
        <v>5</v>
      </c>
      <c r="C31" s="7">
        <v>1</v>
      </c>
      <c r="D31" s="31">
        <f t="shared" si="0"/>
        <v>19.6349375</v>
      </c>
      <c r="E31" s="31">
        <f t="shared" si="1"/>
        <v>18.84954</v>
      </c>
      <c r="F31" s="33">
        <f t="shared" si="2"/>
        <v>785.3975</v>
      </c>
      <c r="G31" s="33">
        <f t="shared" si="3"/>
        <v>753.9816000000001</v>
      </c>
      <c r="H31" s="33">
        <f t="shared" si="4"/>
        <v>1178.09625</v>
      </c>
      <c r="I31" s="33">
        <f t="shared" si="5"/>
        <v>1130.9724</v>
      </c>
      <c r="J31" s="33">
        <f t="shared" si="6"/>
        <v>1570.795</v>
      </c>
      <c r="K31" s="33">
        <f t="shared" si="7"/>
        <v>1507.9632000000001</v>
      </c>
      <c r="L31" s="33">
        <f t="shared" si="8"/>
        <v>1963.4937499999999</v>
      </c>
      <c r="M31" s="33">
        <f t="shared" si="9"/>
        <v>1884.9540000000002</v>
      </c>
    </row>
    <row r="32" spans="1:13" ht="12.75">
      <c r="A32" s="47"/>
      <c r="B32" s="9">
        <v>5</v>
      </c>
      <c r="C32" s="7">
        <v>1.375</v>
      </c>
      <c r="D32" s="31">
        <f t="shared" si="0"/>
        <v>19.6349375</v>
      </c>
      <c r="E32" s="31">
        <f t="shared" si="1"/>
        <v>18.1500453515625</v>
      </c>
      <c r="F32" s="33">
        <f t="shared" si="2"/>
        <v>785.3975</v>
      </c>
      <c r="G32" s="33">
        <f t="shared" si="3"/>
        <v>726.0018140625</v>
      </c>
      <c r="H32" s="33">
        <f t="shared" si="4"/>
        <v>1178.09625</v>
      </c>
      <c r="I32" s="33">
        <f t="shared" si="5"/>
        <v>1089.00272109375</v>
      </c>
      <c r="J32" s="33">
        <f t="shared" si="6"/>
        <v>1570.795</v>
      </c>
      <c r="K32" s="33">
        <f t="shared" si="7"/>
        <v>1452.003628125</v>
      </c>
      <c r="L32" s="33">
        <f t="shared" si="8"/>
        <v>1963.4937499999999</v>
      </c>
      <c r="M32" s="33">
        <f t="shared" si="9"/>
        <v>1815.00453515625</v>
      </c>
    </row>
    <row r="33" spans="1:13" ht="12.75">
      <c r="A33" s="47"/>
      <c r="B33" s="9">
        <v>6</v>
      </c>
      <c r="C33" s="7">
        <v>1.375</v>
      </c>
      <c r="D33" s="31">
        <f t="shared" si="0"/>
        <v>28.274309999999996</v>
      </c>
      <c r="E33" s="31">
        <f t="shared" si="1"/>
        <v>26.789417851562497</v>
      </c>
      <c r="F33" s="33">
        <f t="shared" si="2"/>
        <v>1130.9723999999999</v>
      </c>
      <c r="G33" s="33">
        <f t="shared" si="3"/>
        <v>1071.5767140624998</v>
      </c>
      <c r="H33" s="33">
        <f t="shared" si="4"/>
        <v>1696.4585999999997</v>
      </c>
      <c r="I33" s="33">
        <f t="shared" si="5"/>
        <v>1607.3650710937497</v>
      </c>
      <c r="J33" s="33">
        <f t="shared" si="6"/>
        <v>2261.9447999999998</v>
      </c>
      <c r="K33" s="33">
        <f t="shared" si="7"/>
        <v>2143.1534281249997</v>
      </c>
      <c r="L33" s="33">
        <f t="shared" si="8"/>
        <v>2827.4309999999996</v>
      </c>
      <c r="M33" s="33">
        <f t="shared" si="9"/>
        <v>2678.94178515625</v>
      </c>
    </row>
    <row r="34" spans="1:13" ht="12.75">
      <c r="A34" s="47"/>
      <c r="B34" s="9">
        <v>6</v>
      </c>
      <c r="C34" s="7">
        <v>1.75</v>
      </c>
      <c r="D34" s="31">
        <f t="shared" si="0"/>
        <v>28.274309999999996</v>
      </c>
      <c r="E34" s="31">
        <f t="shared" si="1"/>
        <v>25.86903015625</v>
      </c>
      <c r="F34" s="33">
        <f t="shared" si="2"/>
        <v>1130.9723999999999</v>
      </c>
      <c r="G34" s="33">
        <f t="shared" si="3"/>
        <v>1034.76120625</v>
      </c>
      <c r="H34" s="33">
        <f t="shared" si="4"/>
        <v>1696.4585999999997</v>
      </c>
      <c r="I34" s="33">
        <f t="shared" si="5"/>
        <v>1552.1418093749999</v>
      </c>
      <c r="J34" s="33">
        <f t="shared" si="6"/>
        <v>2261.9447999999998</v>
      </c>
      <c r="K34" s="33">
        <f t="shared" si="7"/>
        <v>2069.5224125</v>
      </c>
      <c r="L34" s="33">
        <f t="shared" si="8"/>
        <v>2827.4309999999996</v>
      </c>
      <c r="M34" s="33">
        <f t="shared" si="9"/>
        <v>2586.9030156249996</v>
      </c>
    </row>
    <row r="35" spans="1:13" ht="12.75">
      <c r="A35" s="47"/>
      <c r="B35" s="9">
        <v>8</v>
      </c>
      <c r="C35" s="7">
        <v>1.375</v>
      </c>
      <c r="D35" s="31">
        <f t="shared" si="0"/>
        <v>50.26544</v>
      </c>
      <c r="E35" s="31">
        <f t="shared" si="1"/>
        <v>48.780547851562496</v>
      </c>
      <c r="F35" s="33">
        <f t="shared" si="2"/>
        <v>2010.6176</v>
      </c>
      <c r="G35" s="33">
        <f t="shared" si="3"/>
        <v>1951.2219140624998</v>
      </c>
      <c r="H35" s="33">
        <f t="shared" si="4"/>
        <v>3015.9264</v>
      </c>
      <c r="I35" s="33">
        <f t="shared" si="5"/>
        <v>2926.83287109375</v>
      </c>
      <c r="J35" s="33">
        <f t="shared" si="6"/>
        <v>4021.2352</v>
      </c>
      <c r="K35" s="33">
        <f t="shared" si="7"/>
        <v>3902.4438281249995</v>
      </c>
      <c r="L35" s="33">
        <f t="shared" si="8"/>
        <v>5026.544</v>
      </c>
      <c r="M35" s="33">
        <f t="shared" si="9"/>
        <v>4878.05478515625</v>
      </c>
    </row>
    <row r="36" spans="1:13" ht="12.75">
      <c r="A36" s="48"/>
      <c r="B36" s="9">
        <v>8</v>
      </c>
      <c r="C36" s="7">
        <v>1.75</v>
      </c>
      <c r="D36" s="31">
        <f>3.14159*B36*B36/4</f>
        <v>50.26544</v>
      </c>
      <c r="E36" s="31">
        <f>D36-3.14159*C36*C36/4</f>
        <v>47.86016015625</v>
      </c>
      <c r="F36" s="33">
        <f t="shared" si="2"/>
        <v>2010.6176</v>
      </c>
      <c r="G36" s="33">
        <f t="shared" si="3"/>
        <v>1914.40640625</v>
      </c>
      <c r="H36" s="33">
        <f t="shared" si="4"/>
        <v>3015.9264</v>
      </c>
      <c r="I36" s="33">
        <f t="shared" si="5"/>
        <v>2871.6096093749998</v>
      </c>
      <c r="J36" s="33">
        <f t="shared" si="6"/>
        <v>4021.2352</v>
      </c>
      <c r="K36" s="33">
        <f t="shared" si="7"/>
        <v>3828.8128125</v>
      </c>
      <c r="L36" s="33">
        <f t="shared" si="8"/>
        <v>5026.544</v>
      </c>
      <c r="M36" s="33">
        <f t="shared" si="9"/>
        <v>4786.016015624999</v>
      </c>
    </row>
    <row r="37" spans="2:13" ht="6" customHeight="1">
      <c r="B37" s="10"/>
      <c r="C37" s="10"/>
      <c r="D37" s="10"/>
      <c r="E37" s="10"/>
      <c r="F37" s="11"/>
      <c r="G37" s="11"/>
      <c r="H37" s="10"/>
      <c r="I37" s="10"/>
      <c r="J37" s="11"/>
      <c r="K37" s="11"/>
      <c r="L37" s="10"/>
      <c r="M37" s="10"/>
    </row>
    <row r="38" spans="1:13" ht="12.75" customHeight="1">
      <c r="A38" s="46" t="s">
        <v>11</v>
      </c>
      <c r="B38" s="6">
        <v>0.75</v>
      </c>
      <c r="C38" s="7">
        <v>0.25</v>
      </c>
      <c r="D38" s="31">
        <f aca="true" t="shared" si="10" ref="D38:D52">3.14159*B38*B38/4</f>
        <v>0.44178609374999994</v>
      </c>
      <c r="E38" s="31">
        <f aca="true" t="shared" si="11" ref="E38:E52">D38-3.14159*C38*C38/4</f>
        <v>0.39269874999999993</v>
      </c>
      <c r="F38" s="33">
        <f t="shared" si="2"/>
        <v>17.671443749999998</v>
      </c>
      <c r="G38" s="33">
        <f t="shared" si="3"/>
        <v>15.707949999999997</v>
      </c>
      <c r="H38" s="33">
        <f t="shared" si="4"/>
        <v>26.507165624999995</v>
      </c>
      <c r="I38" s="33">
        <f t="shared" si="5"/>
        <v>23.561924999999995</v>
      </c>
      <c r="J38" s="33">
        <f t="shared" si="6"/>
        <v>35.342887499999996</v>
      </c>
      <c r="K38" s="33">
        <f t="shared" si="7"/>
        <v>31.415899999999993</v>
      </c>
      <c r="L38" s="33">
        <f t="shared" si="8"/>
        <v>44.17860937499999</v>
      </c>
      <c r="M38" s="33">
        <f t="shared" si="9"/>
        <v>39.26987499999999</v>
      </c>
    </row>
    <row r="39" spans="1:13" ht="12.75">
      <c r="A39" s="47"/>
      <c r="B39" s="6">
        <v>0.75</v>
      </c>
      <c r="C39" s="7">
        <v>0.312</v>
      </c>
      <c r="D39" s="31">
        <f t="shared" si="10"/>
        <v>0.44178609374999994</v>
      </c>
      <c r="E39" s="31">
        <f t="shared" si="11"/>
        <v>0.3653323595099999</v>
      </c>
      <c r="F39" s="33">
        <f t="shared" si="2"/>
        <v>17.671443749999998</v>
      </c>
      <c r="G39" s="33">
        <f t="shared" si="3"/>
        <v>14.613294380399998</v>
      </c>
      <c r="H39" s="33">
        <f t="shared" si="4"/>
        <v>26.507165624999995</v>
      </c>
      <c r="I39" s="33">
        <f t="shared" si="5"/>
        <v>21.919941570599995</v>
      </c>
      <c r="J39" s="33">
        <f t="shared" si="6"/>
        <v>35.342887499999996</v>
      </c>
      <c r="K39" s="33">
        <f t="shared" si="7"/>
        <v>29.226588760799995</v>
      </c>
      <c r="L39" s="33">
        <f t="shared" si="8"/>
        <v>44.17860937499999</v>
      </c>
      <c r="M39" s="33">
        <f t="shared" si="9"/>
        <v>36.533235950999995</v>
      </c>
    </row>
    <row r="40" spans="1:13" ht="12.75">
      <c r="A40" s="47"/>
      <c r="B40" s="6">
        <v>1</v>
      </c>
      <c r="C40" s="7">
        <v>0.312</v>
      </c>
      <c r="D40" s="31">
        <f t="shared" si="10"/>
        <v>0.7853975</v>
      </c>
      <c r="E40" s="31">
        <f t="shared" si="11"/>
        <v>0.70894376576</v>
      </c>
      <c r="F40" s="33">
        <f t="shared" si="2"/>
        <v>31.4159</v>
      </c>
      <c r="G40" s="33">
        <f t="shared" si="3"/>
        <v>28.357750630399998</v>
      </c>
      <c r="H40" s="33">
        <f t="shared" si="4"/>
        <v>47.12385</v>
      </c>
      <c r="I40" s="33">
        <f t="shared" si="5"/>
        <v>42.536625945599994</v>
      </c>
      <c r="J40" s="33">
        <f t="shared" si="6"/>
        <v>62.8318</v>
      </c>
      <c r="K40" s="33">
        <f t="shared" si="7"/>
        <v>56.715501260799996</v>
      </c>
      <c r="L40" s="33">
        <f t="shared" si="8"/>
        <v>78.53975</v>
      </c>
      <c r="M40" s="33">
        <f t="shared" si="9"/>
        <v>70.894376576</v>
      </c>
    </row>
    <row r="41" spans="1:13" ht="12.75">
      <c r="A41" s="47"/>
      <c r="B41" s="6">
        <v>1</v>
      </c>
      <c r="C41" s="7">
        <v>0.375</v>
      </c>
      <c r="D41" s="31">
        <f t="shared" si="10"/>
        <v>0.7853975</v>
      </c>
      <c r="E41" s="31">
        <f t="shared" si="11"/>
        <v>0.6749509765625</v>
      </c>
      <c r="F41" s="33">
        <f t="shared" si="2"/>
        <v>31.4159</v>
      </c>
      <c r="G41" s="33">
        <f t="shared" si="3"/>
        <v>26.998039062500002</v>
      </c>
      <c r="H41" s="33">
        <f t="shared" si="4"/>
        <v>47.12385</v>
      </c>
      <c r="I41" s="33">
        <f t="shared" si="5"/>
        <v>40.497058593750005</v>
      </c>
      <c r="J41" s="33">
        <f t="shared" si="6"/>
        <v>62.8318</v>
      </c>
      <c r="K41" s="33">
        <f t="shared" si="7"/>
        <v>53.996078125000004</v>
      </c>
      <c r="L41" s="33">
        <f t="shared" si="8"/>
        <v>78.53975</v>
      </c>
      <c r="M41" s="33">
        <f t="shared" si="9"/>
        <v>67.49509765625</v>
      </c>
    </row>
    <row r="42" spans="1:13" ht="12.75">
      <c r="A42" s="47"/>
      <c r="B42" s="6">
        <v>1.125</v>
      </c>
      <c r="C42" s="7">
        <v>0.375</v>
      </c>
      <c r="D42" s="31">
        <f t="shared" si="10"/>
        <v>0.9940187109375</v>
      </c>
      <c r="E42" s="31">
        <f t="shared" si="11"/>
        <v>0.8835721875000001</v>
      </c>
      <c r="F42" s="33">
        <f t="shared" si="2"/>
        <v>39.7607484375</v>
      </c>
      <c r="G42" s="33">
        <f t="shared" si="3"/>
        <v>35.3428875</v>
      </c>
      <c r="H42" s="33">
        <f t="shared" si="4"/>
        <v>59.641122656250005</v>
      </c>
      <c r="I42" s="33">
        <f t="shared" si="5"/>
        <v>53.014331250000005</v>
      </c>
      <c r="J42" s="33">
        <f t="shared" si="6"/>
        <v>79.521496875</v>
      </c>
      <c r="K42" s="33">
        <f t="shared" si="7"/>
        <v>70.685775</v>
      </c>
      <c r="L42" s="33">
        <f t="shared" si="8"/>
        <v>99.40187109375</v>
      </c>
      <c r="M42" s="33">
        <f t="shared" si="9"/>
        <v>88.35721875000002</v>
      </c>
    </row>
    <row r="43" spans="1:13" ht="12.75">
      <c r="A43" s="48"/>
      <c r="B43" s="6">
        <v>1.125</v>
      </c>
      <c r="C43" s="7">
        <v>0.5</v>
      </c>
      <c r="D43" s="31">
        <f t="shared" si="10"/>
        <v>0.9940187109375</v>
      </c>
      <c r="E43" s="31">
        <f t="shared" si="11"/>
        <v>0.7976693359375</v>
      </c>
      <c r="F43" s="33">
        <f t="shared" si="2"/>
        <v>39.7607484375</v>
      </c>
      <c r="G43" s="33">
        <f t="shared" si="3"/>
        <v>31.9067734375</v>
      </c>
      <c r="H43" s="33">
        <f t="shared" si="4"/>
        <v>59.641122656250005</v>
      </c>
      <c r="I43" s="33">
        <f t="shared" si="5"/>
        <v>47.860160156250004</v>
      </c>
      <c r="J43" s="33">
        <f t="shared" si="6"/>
        <v>79.521496875</v>
      </c>
      <c r="K43" s="33">
        <f t="shared" si="7"/>
        <v>63.813546875</v>
      </c>
      <c r="L43" s="33">
        <f t="shared" si="8"/>
        <v>99.40187109375</v>
      </c>
      <c r="M43" s="33">
        <f t="shared" si="9"/>
        <v>79.76693359375</v>
      </c>
    </row>
    <row r="44" spans="2:13" ht="6" customHeight="1">
      <c r="B44" s="10"/>
      <c r="C44" s="10"/>
      <c r="D44" s="10"/>
      <c r="E44" s="10"/>
      <c r="F44" s="11"/>
      <c r="G44" s="11"/>
      <c r="H44" s="10"/>
      <c r="I44" s="10"/>
      <c r="J44" s="11"/>
      <c r="K44" s="11"/>
      <c r="L44" s="10"/>
      <c r="M44" s="10"/>
    </row>
    <row r="45" spans="1:13" ht="12.75">
      <c r="A45" s="51" t="s">
        <v>14</v>
      </c>
      <c r="B45" s="9">
        <v>0.5625</v>
      </c>
      <c r="C45" s="7">
        <v>0.25</v>
      </c>
      <c r="D45" s="31">
        <f>3.14159*B45*B45/4</f>
        <v>0.248504677734375</v>
      </c>
      <c r="E45" s="31">
        <f>D45-3.14159*C45*C45/4</f>
        <v>0.199417333984375</v>
      </c>
      <c r="F45" s="33">
        <f t="shared" si="2"/>
        <v>9.940187109375</v>
      </c>
      <c r="G45" s="33">
        <f t="shared" si="3"/>
        <v>7.976693359375</v>
      </c>
      <c r="H45" s="33">
        <f t="shared" si="4"/>
        <v>14.910280664062501</v>
      </c>
      <c r="I45" s="33">
        <f t="shared" si="5"/>
        <v>11.965040039062501</v>
      </c>
      <c r="J45" s="33">
        <f t="shared" si="6"/>
        <v>19.88037421875</v>
      </c>
      <c r="K45" s="33">
        <f t="shared" si="7"/>
        <v>15.95338671875</v>
      </c>
      <c r="L45" s="33">
        <f t="shared" si="8"/>
        <v>24.8504677734375</v>
      </c>
      <c r="M45" s="33">
        <f t="shared" si="9"/>
        <v>19.9417333984375</v>
      </c>
    </row>
    <row r="46" spans="1:13" ht="12.75" customHeight="1">
      <c r="A46" s="51"/>
      <c r="B46" s="9">
        <v>0.75</v>
      </c>
      <c r="C46" s="7">
        <v>0.312</v>
      </c>
      <c r="D46" s="31">
        <f t="shared" si="10"/>
        <v>0.44178609374999994</v>
      </c>
      <c r="E46" s="31">
        <f t="shared" si="11"/>
        <v>0.3653323595099999</v>
      </c>
      <c r="F46" s="33">
        <f t="shared" si="2"/>
        <v>17.671443749999998</v>
      </c>
      <c r="G46" s="33">
        <f t="shared" si="3"/>
        <v>14.613294380399998</v>
      </c>
      <c r="H46" s="33">
        <f t="shared" si="4"/>
        <v>26.507165624999995</v>
      </c>
      <c r="I46" s="33">
        <f t="shared" si="5"/>
        <v>21.919941570599995</v>
      </c>
      <c r="J46" s="33">
        <f t="shared" si="6"/>
        <v>35.342887499999996</v>
      </c>
      <c r="K46" s="33">
        <f t="shared" si="7"/>
        <v>29.226588760799995</v>
      </c>
      <c r="L46" s="33">
        <f t="shared" si="8"/>
        <v>44.17860937499999</v>
      </c>
      <c r="M46" s="33">
        <f t="shared" si="9"/>
        <v>36.533235950999995</v>
      </c>
    </row>
    <row r="47" spans="1:13" ht="12.75">
      <c r="A47" s="51"/>
      <c r="B47" s="9">
        <v>1.063</v>
      </c>
      <c r="C47" s="7">
        <v>0.5</v>
      </c>
      <c r="D47" s="31">
        <f t="shared" si="10"/>
        <v>0.8874748276774999</v>
      </c>
      <c r="E47" s="31">
        <f t="shared" si="11"/>
        <v>0.6911254526774999</v>
      </c>
      <c r="F47" s="33">
        <f t="shared" si="2"/>
        <v>35.49899310709999</v>
      </c>
      <c r="G47" s="33">
        <f t="shared" si="3"/>
        <v>27.645018107099997</v>
      </c>
      <c r="H47" s="33">
        <f t="shared" si="4"/>
        <v>53.248489660649994</v>
      </c>
      <c r="I47" s="33">
        <f t="shared" si="5"/>
        <v>41.46752716064999</v>
      </c>
      <c r="J47" s="33">
        <f t="shared" si="6"/>
        <v>70.99798621419998</v>
      </c>
      <c r="K47" s="33">
        <f t="shared" si="7"/>
        <v>55.29003621419999</v>
      </c>
      <c r="L47" s="33">
        <f t="shared" si="8"/>
        <v>88.74748276774999</v>
      </c>
      <c r="M47" s="33">
        <f t="shared" si="9"/>
        <v>69.11254526775</v>
      </c>
    </row>
    <row r="48" spans="1:13" ht="12.75">
      <c r="A48" s="51"/>
      <c r="B48" s="9">
        <v>1.5</v>
      </c>
      <c r="C48" s="7">
        <v>0.625</v>
      </c>
      <c r="D48" s="31">
        <f t="shared" si="10"/>
        <v>1.7671443749999998</v>
      </c>
      <c r="E48" s="31">
        <f t="shared" si="11"/>
        <v>1.4603484765624999</v>
      </c>
      <c r="F48" s="33">
        <f t="shared" si="2"/>
        <v>70.68577499999999</v>
      </c>
      <c r="G48" s="33">
        <f t="shared" si="3"/>
        <v>58.41393906249999</v>
      </c>
      <c r="H48" s="33">
        <f t="shared" si="4"/>
        <v>106.02866249999998</v>
      </c>
      <c r="I48" s="33">
        <f t="shared" si="5"/>
        <v>87.62090859374999</v>
      </c>
      <c r="J48" s="33">
        <f t="shared" si="6"/>
        <v>141.37154999999998</v>
      </c>
      <c r="K48" s="33">
        <f t="shared" si="7"/>
        <v>116.82787812499998</v>
      </c>
      <c r="L48" s="33">
        <f t="shared" si="8"/>
        <v>176.71443749999997</v>
      </c>
      <c r="M48" s="33">
        <f t="shared" si="9"/>
        <v>146.03484765624998</v>
      </c>
    </row>
    <row r="49" spans="1:13" ht="12.75">
      <c r="A49" s="51"/>
      <c r="B49" s="9">
        <v>2</v>
      </c>
      <c r="C49" s="7">
        <v>0.75</v>
      </c>
      <c r="D49" s="31">
        <f t="shared" si="10"/>
        <v>3.14159</v>
      </c>
      <c r="E49" s="31">
        <f t="shared" si="11"/>
        <v>2.69980390625</v>
      </c>
      <c r="F49" s="33">
        <f t="shared" si="2"/>
        <v>125.6636</v>
      </c>
      <c r="G49" s="33">
        <f t="shared" si="3"/>
        <v>107.99215625000001</v>
      </c>
      <c r="H49" s="33">
        <f t="shared" si="4"/>
        <v>188.4954</v>
      </c>
      <c r="I49" s="33">
        <f t="shared" si="5"/>
        <v>161.98823437500002</v>
      </c>
      <c r="J49" s="33">
        <f t="shared" si="6"/>
        <v>251.3272</v>
      </c>
      <c r="K49" s="33">
        <f t="shared" si="7"/>
        <v>215.98431250000002</v>
      </c>
      <c r="L49" s="33">
        <f t="shared" si="8"/>
        <v>314.159</v>
      </c>
      <c r="M49" s="33">
        <f t="shared" si="9"/>
        <v>269.980390625</v>
      </c>
    </row>
    <row r="50" spans="1:13" ht="12.75">
      <c r="A50" s="51"/>
      <c r="B50" s="9">
        <v>2.5</v>
      </c>
      <c r="C50" s="7">
        <v>0.75</v>
      </c>
      <c r="D50" s="31">
        <f t="shared" si="10"/>
        <v>4.908734375</v>
      </c>
      <c r="E50" s="31">
        <f t="shared" si="11"/>
        <v>4.46694828125</v>
      </c>
      <c r="F50" s="33">
        <f t="shared" si="2"/>
        <v>196.349375</v>
      </c>
      <c r="G50" s="33">
        <f t="shared" si="3"/>
        <v>178.67793124999997</v>
      </c>
      <c r="H50" s="33">
        <f t="shared" si="4"/>
        <v>294.5240625</v>
      </c>
      <c r="I50" s="33">
        <f t="shared" si="5"/>
        <v>268.016896875</v>
      </c>
      <c r="J50" s="33">
        <f t="shared" si="6"/>
        <v>392.69875</v>
      </c>
      <c r="K50" s="33">
        <f t="shared" si="7"/>
        <v>357.35586249999994</v>
      </c>
      <c r="L50" s="33">
        <f t="shared" si="8"/>
        <v>490.87343749999997</v>
      </c>
      <c r="M50" s="33">
        <f t="shared" si="9"/>
        <v>446.69482812499996</v>
      </c>
    </row>
    <row r="51" spans="1:13" ht="12.75">
      <c r="A51" s="51"/>
      <c r="B51" s="9">
        <v>3</v>
      </c>
      <c r="C51" s="7">
        <v>0.875</v>
      </c>
      <c r="D51" s="31">
        <f t="shared" si="10"/>
        <v>7.068577499999999</v>
      </c>
      <c r="E51" s="31">
        <f t="shared" si="11"/>
        <v>6.4672575390625</v>
      </c>
      <c r="F51" s="33">
        <f t="shared" si="2"/>
        <v>282.74309999999997</v>
      </c>
      <c r="G51" s="33">
        <f t="shared" si="3"/>
        <v>258.6903015625</v>
      </c>
      <c r="H51" s="33">
        <f t="shared" si="4"/>
        <v>424.1146499999999</v>
      </c>
      <c r="I51" s="33">
        <f t="shared" si="5"/>
        <v>388.03545234374997</v>
      </c>
      <c r="J51" s="33">
        <f t="shared" si="6"/>
        <v>565.4861999999999</v>
      </c>
      <c r="K51" s="33">
        <f t="shared" si="7"/>
        <v>517.380603125</v>
      </c>
      <c r="L51" s="33">
        <f t="shared" si="8"/>
        <v>706.8577499999999</v>
      </c>
      <c r="M51" s="33">
        <f t="shared" si="9"/>
        <v>646.7257539062499</v>
      </c>
    </row>
    <row r="52" spans="1:13" ht="12.75">
      <c r="A52" s="51"/>
      <c r="B52" s="9">
        <v>4</v>
      </c>
      <c r="C52" s="7">
        <v>1</v>
      </c>
      <c r="D52" s="31">
        <f t="shared" si="10"/>
        <v>12.56636</v>
      </c>
      <c r="E52" s="31">
        <f t="shared" si="11"/>
        <v>11.7809625</v>
      </c>
      <c r="F52" s="33">
        <f t="shared" si="2"/>
        <v>502.6544</v>
      </c>
      <c r="G52" s="33">
        <f t="shared" si="3"/>
        <v>471.2385</v>
      </c>
      <c r="H52" s="33">
        <f t="shared" si="4"/>
        <v>753.9816</v>
      </c>
      <c r="I52" s="33">
        <f t="shared" si="5"/>
        <v>706.85775</v>
      </c>
      <c r="J52" s="33">
        <f t="shared" si="6"/>
        <v>1005.3088</v>
      </c>
      <c r="K52" s="33">
        <f t="shared" si="7"/>
        <v>942.477</v>
      </c>
      <c r="L52" s="33">
        <f t="shared" si="8"/>
        <v>1256.636</v>
      </c>
      <c r="M52" s="33">
        <f t="shared" si="9"/>
        <v>1178.0962499999998</v>
      </c>
    </row>
    <row r="53" spans="1:13" s="14" customFormat="1" ht="6" customHeight="1">
      <c r="A53" s="15"/>
      <c r="B53" s="16"/>
      <c r="C53" s="16"/>
      <c r="D53" s="17"/>
      <c r="E53" s="17"/>
      <c r="F53" s="18"/>
      <c r="G53" s="18"/>
      <c r="H53" s="18"/>
      <c r="I53" s="18"/>
      <c r="J53" s="18"/>
      <c r="K53" s="18"/>
      <c r="L53" s="18"/>
      <c r="M53" s="18"/>
    </row>
    <row r="54" spans="1:13" s="14" customFormat="1" ht="6" customHeight="1">
      <c r="A54" s="15"/>
      <c r="B54" s="16"/>
      <c r="C54" s="16"/>
      <c r="D54" s="17"/>
      <c r="E54" s="17"/>
      <c r="F54" s="18"/>
      <c r="G54" s="18"/>
      <c r="H54" s="18"/>
      <c r="I54" s="18"/>
      <c r="J54" s="18"/>
      <c r="K54" s="18"/>
      <c r="L54" s="18"/>
      <c r="M54" s="18"/>
    </row>
    <row r="55" spans="1:13" s="14" customFormat="1" ht="17.25" customHeight="1">
      <c r="A55" s="55" t="s">
        <v>19</v>
      </c>
      <c r="B55" s="55"/>
      <c r="C55" s="55"/>
      <c r="D55" s="17"/>
      <c r="E55" s="17"/>
      <c r="F55" s="18"/>
      <c r="G55" s="18"/>
      <c r="H55" s="18"/>
      <c r="I55" s="18"/>
      <c r="J55" s="18"/>
      <c r="K55" s="18"/>
      <c r="L55" s="18"/>
      <c r="M55" s="18"/>
    </row>
    <row r="56" spans="2:13" ht="12.75">
      <c r="B56" s="49" t="s">
        <v>17</v>
      </c>
      <c r="C56" s="49" t="s">
        <v>18</v>
      </c>
      <c r="D56" s="45" t="s">
        <v>3</v>
      </c>
      <c r="E56" s="45"/>
      <c r="F56" s="44" t="s">
        <v>10</v>
      </c>
      <c r="G56" s="44"/>
      <c r="H56" s="44"/>
      <c r="I56" s="44"/>
      <c r="J56" s="44"/>
      <c r="K56" s="44"/>
      <c r="L56" s="44"/>
      <c r="M56" s="44"/>
    </row>
    <row r="57" spans="2:13" ht="12.75">
      <c r="B57" s="50"/>
      <c r="C57" s="50"/>
      <c r="D57" s="45"/>
      <c r="E57" s="45"/>
      <c r="F57" s="44" t="s">
        <v>6</v>
      </c>
      <c r="G57" s="44"/>
      <c r="H57" s="44" t="s">
        <v>7</v>
      </c>
      <c r="I57" s="44"/>
      <c r="J57" s="44" t="s">
        <v>8</v>
      </c>
      <c r="K57" s="44"/>
      <c r="L57" s="44" t="s">
        <v>9</v>
      </c>
      <c r="M57" s="44"/>
    </row>
    <row r="58" spans="2:13" s="1" customFormat="1" ht="17.25" customHeight="1">
      <c r="B58" s="50"/>
      <c r="C58" s="50"/>
      <c r="D58" s="29" t="s">
        <v>4</v>
      </c>
      <c r="E58" s="29" t="s">
        <v>5</v>
      </c>
      <c r="F58" s="30" t="s">
        <v>4</v>
      </c>
      <c r="G58" s="30" t="s">
        <v>5</v>
      </c>
      <c r="H58" s="30" t="s">
        <v>4</v>
      </c>
      <c r="I58" s="30" t="s">
        <v>5</v>
      </c>
      <c r="J58" s="30" t="s">
        <v>4</v>
      </c>
      <c r="K58" s="30" t="s">
        <v>5</v>
      </c>
      <c r="L58" s="30" t="s">
        <v>4</v>
      </c>
      <c r="M58" s="30" t="s">
        <v>5</v>
      </c>
    </row>
    <row r="59" spans="1:14" ht="12.75" customHeight="1">
      <c r="A59" s="46" t="s">
        <v>15</v>
      </c>
      <c r="B59" s="8">
        <v>32</v>
      </c>
      <c r="C59" s="8">
        <v>12</v>
      </c>
      <c r="D59" s="31">
        <f aca="true" t="shared" si="12" ref="D59:D64">(3.14159*B59*B59/4)/(25.4*25.4)</f>
        <v>1.2465854051708103</v>
      </c>
      <c r="E59" s="31">
        <f aca="true" t="shared" si="13" ref="E59:E64">D59-3.14159*C59*C59/4/(25.4*25.4)</f>
        <v>1.0712843325686652</v>
      </c>
      <c r="F59" s="33">
        <f aca="true" t="shared" si="14" ref="F59:F64">$D59*40</f>
        <v>49.86341620683241</v>
      </c>
      <c r="G59" s="33">
        <f aca="true" t="shared" si="15" ref="G59:G64">$E59*40</f>
        <v>42.85137330274661</v>
      </c>
      <c r="H59" s="33">
        <f t="shared" si="4"/>
        <v>74.79512431024861</v>
      </c>
      <c r="I59" s="33">
        <f t="shared" si="5"/>
        <v>64.2770599541199</v>
      </c>
      <c r="J59" s="33">
        <f t="shared" si="6"/>
        <v>99.72683241366482</v>
      </c>
      <c r="K59" s="33">
        <f t="shared" si="7"/>
        <v>85.70274660549322</v>
      </c>
      <c r="L59" s="33">
        <f t="shared" si="8"/>
        <v>124.65854051708104</v>
      </c>
      <c r="M59" s="33">
        <f t="shared" si="9"/>
        <v>107.12843325686651</v>
      </c>
      <c r="N59" s="13"/>
    </row>
    <row r="60" spans="1:14" ht="12.75">
      <c r="A60" s="47"/>
      <c r="B60" s="8">
        <v>40</v>
      </c>
      <c r="C60" s="8">
        <v>12</v>
      </c>
      <c r="D60" s="31">
        <f t="shared" si="12"/>
        <v>1.9477896955793912</v>
      </c>
      <c r="E60" s="31">
        <f t="shared" si="13"/>
        <v>1.772488622977246</v>
      </c>
      <c r="F60" s="33">
        <f t="shared" si="14"/>
        <v>77.91158782317565</v>
      </c>
      <c r="G60" s="33">
        <f t="shared" si="15"/>
        <v>70.89954491908985</v>
      </c>
      <c r="H60" s="33">
        <f t="shared" si="4"/>
        <v>116.86738173476347</v>
      </c>
      <c r="I60" s="33">
        <f t="shared" si="5"/>
        <v>106.34931737863477</v>
      </c>
      <c r="J60" s="33">
        <f t="shared" si="6"/>
        <v>155.8231756463513</v>
      </c>
      <c r="K60" s="33">
        <f t="shared" si="7"/>
        <v>141.7990898381797</v>
      </c>
      <c r="L60" s="33">
        <f t="shared" si="8"/>
        <v>194.77896955793912</v>
      </c>
      <c r="M60" s="33">
        <f t="shared" si="9"/>
        <v>177.2488622977246</v>
      </c>
      <c r="N60" s="13"/>
    </row>
    <row r="61" spans="1:14" ht="12.75">
      <c r="A61" s="47"/>
      <c r="B61" s="8">
        <v>50</v>
      </c>
      <c r="C61" s="8">
        <v>16</v>
      </c>
      <c r="D61" s="31">
        <f t="shared" si="12"/>
        <v>3.0434213993427988</v>
      </c>
      <c r="E61" s="31">
        <f t="shared" si="13"/>
        <v>2.731775048050096</v>
      </c>
      <c r="F61" s="33">
        <f t="shared" si="14"/>
        <v>121.73685597371195</v>
      </c>
      <c r="G61" s="33">
        <f t="shared" si="15"/>
        <v>109.27100192200385</v>
      </c>
      <c r="H61" s="33">
        <f t="shared" si="4"/>
        <v>182.60528396056793</v>
      </c>
      <c r="I61" s="33">
        <f t="shared" si="5"/>
        <v>163.90650288300577</v>
      </c>
      <c r="J61" s="33">
        <f t="shared" si="6"/>
        <v>243.4737119474239</v>
      </c>
      <c r="K61" s="33">
        <f t="shared" si="7"/>
        <v>218.5420038440077</v>
      </c>
      <c r="L61" s="33">
        <f t="shared" si="8"/>
        <v>304.3421399342799</v>
      </c>
      <c r="M61" s="33">
        <f t="shared" si="9"/>
        <v>273.1775048050096</v>
      </c>
      <c r="N61" s="13"/>
    </row>
    <row r="62" spans="1:14" ht="12.75">
      <c r="A62" s="47"/>
      <c r="B62" s="8">
        <v>63</v>
      </c>
      <c r="C62" s="8">
        <v>16</v>
      </c>
      <c r="D62" s="31">
        <f t="shared" si="12"/>
        <v>4.8317358135966275</v>
      </c>
      <c r="E62" s="31">
        <f t="shared" si="13"/>
        <v>4.520089462303925</v>
      </c>
      <c r="F62" s="33">
        <f t="shared" si="14"/>
        <v>193.2694325438651</v>
      </c>
      <c r="G62" s="33">
        <f t="shared" si="15"/>
        <v>180.80357849215702</v>
      </c>
      <c r="H62" s="33">
        <f t="shared" si="4"/>
        <v>289.90414881579767</v>
      </c>
      <c r="I62" s="33">
        <f t="shared" si="5"/>
        <v>271.2053677382355</v>
      </c>
      <c r="J62" s="33">
        <f t="shared" si="6"/>
        <v>386.5388650877302</v>
      </c>
      <c r="K62" s="33">
        <f t="shared" si="7"/>
        <v>361.60715698431403</v>
      </c>
      <c r="L62" s="33">
        <f t="shared" si="8"/>
        <v>483.17358135966276</v>
      </c>
      <c r="M62" s="33">
        <f t="shared" si="9"/>
        <v>452.00894623039255</v>
      </c>
      <c r="N62" s="13"/>
    </row>
    <row r="63" spans="1:14" ht="12.75">
      <c r="A63" s="47"/>
      <c r="B63" s="8">
        <v>80</v>
      </c>
      <c r="C63" s="8">
        <v>20</v>
      </c>
      <c r="D63" s="31">
        <f t="shared" si="12"/>
        <v>7.791158782317565</v>
      </c>
      <c r="E63" s="31">
        <f t="shared" si="13"/>
        <v>7.304211358422717</v>
      </c>
      <c r="F63" s="33">
        <f t="shared" si="14"/>
        <v>311.6463512927026</v>
      </c>
      <c r="G63" s="33">
        <f t="shared" si="15"/>
        <v>292.16845433690867</v>
      </c>
      <c r="H63" s="33">
        <f t="shared" si="4"/>
        <v>467.4695269390539</v>
      </c>
      <c r="I63" s="33">
        <f t="shared" si="5"/>
        <v>438.252681505363</v>
      </c>
      <c r="J63" s="33">
        <f t="shared" si="6"/>
        <v>623.2927025854052</v>
      </c>
      <c r="K63" s="33">
        <f t="shared" si="7"/>
        <v>584.3369086738173</v>
      </c>
      <c r="L63" s="33">
        <f t="shared" si="8"/>
        <v>779.1158782317565</v>
      </c>
      <c r="M63" s="33">
        <f t="shared" si="9"/>
        <v>730.4211358422717</v>
      </c>
      <c r="N63" s="13"/>
    </row>
    <row r="64" spans="1:14" ht="12.75">
      <c r="A64" s="48"/>
      <c r="B64" s="8">
        <v>100</v>
      </c>
      <c r="C64" s="8">
        <v>25</v>
      </c>
      <c r="D64" s="31">
        <f t="shared" si="12"/>
        <v>12.173685597371195</v>
      </c>
      <c r="E64" s="31">
        <f t="shared" si="13"/>
        <v>11.412830247535496</v>
      </c>
      <c r="F64" s="33">
        <f t="shared" si="14"/>
        <v>486.9474238948478</v>
      </c>
      <c r="G64" s="33">
        <f t="shared" si="15"/>
        <v>456.5132099014198</v>
      </c>
      <c r="H64" s="33">
        <f t="shared" si="4"/>
        <v>730.4211358422717</v>
      </c>
      <c r="I64" s="33">
        <f t="shared" si="5"/>
        <v>684.7698148521297</v>
      </c>
      <c r="J64" s="33">
        <f t="shared" si="6"/>
        <v>973.8948477896956</v>
      </c>
      <c r="K64" s="33">
        <f t="shared" si="7"/>
        <v>913.0264198028397</v>
      </c>
      <c r="L64" s="33">
        <f t="shared" si="8"/>
        <v>1217.3685597371195</v>
      </c>
      <c r="M64" s="33">
        <f t="shared" si="9"/>
        <v>1141.2830247535496</v>
      </c>
      <c r="N64" s="13"/>
    </row>
    <row r="65" spans="2:13" ht="6" customHeight="1">
      <c r="B65" s="10"/>
      <c r="C65" s="10"/>
      <c r="D65" s="12"/>
      <c r="E65" s="12"/>
      <c r="F65" s="11"/>
      <c r="G65" s="11"/>
      <c r="H65" s="11"/>
      <c r="I65" s="11"/>
      <c r="J65" s="11"/>
      <c r="K65" s="11"/>
      <c r="L65" s="11"/>
      <c r="M65" s="11"/>
    </row>
    <row r="66" spans="1:13" ht="12.75">
      <c r="A66" s="46" t="s">
        <v>16</v>
      </c>
      <c r="B66" s="8">
        <v>32</v>
      </c>
      <c r="C66" s="8">
        <v>12</v>
      </c>
      <c r="D66" s="31">
        <f aca="true" t="shared" si="16" ref="D66:D74">(3.14159*B66*B66/4)/(25.4*25.4)</f>
        <v>1.2465854051708103</v>
      </c>
      <c r="E66" s="31">
        <f aca="true" t="shared" si="17" ref="E66:E74">D66-3.14159*C66*C66/4/(25.4*25.4)</f>
        <v>1.0712843325686652</v>
      </c>
      <c r="F66" s="33">
        <f>$D66*40</f>
        <v>49.86341620683241</v>
      </c>
      <c r="G66" s="33">
        <f>$E66*40</f>
        <v>42.85137330274661</v>
      </c>
      <c r="H66" s="33">
        <f t="shared" si="4"/>
        <v>74.79512431024861</v>
      </c>
      <c r="I66" s="33">
        <f t="shared" si="5"/>
        <v>64.2770599541199</v>
      </c>
      <c r="J66" s="33">
        <f t="shared" si="6"/>
        <v>99.72683241366482</v>
      </c>
      <c r="K66" s="33">
        <f t="shared" si="7"/>
        <v>85.70274660549322</v>
      </c>
      <c r="L66" s="33">
        <f t="shared" si="8"/>
        <v>124.65854051708104</v>
      </c>
      <c r="M66" s="33">
        <f t="shared" si="9"/>
        <v>107.12843325686651</v>
      </c>
    </row>
    <row r="67" spans="1:13" ht="12.75">
      <c r="A67" s="47"/>
      <c r="B67" s="8">
        <v>40</v>
      </c>
      <c r="C67" s="8">
        <v>16</v>
      </c>
      <c r="D67" s="31">
        <f t="shared" si="16"/>
        <v>1.9477896955793912</v>
      </c>
      <c r="E67" s="31">
        <f t="shared" si="17"/>
        <v>1.6361433442866886</v>
      </c>
      <c r="F67" s="33">
        <f aca="true" t="shared" si="18" ref="F67:F74">$D67*40</f>
        <v>77.91158782317565</v>
      </c>
      <c r="G67" s="33">
        <f aca="true" t="shared" si="19" ref="G67:G74">$E67*40</f>
        <v>65.44573377146754</v>
      </c>
      <c r="H67" s="33">
        <f t="shared" si="4"/>
        <v>116.86738173476347</v>
      </c>
      <c r="I67" s="33">
        <f t="shared" si="5"/>
        <v>98.16860065720132</v>
      </c>
      <c r="J67" s="33">
        <f t="shared" si="6"/>
        <v>155.8231756463513</v>
      </c>
      <c r="K67" s="33">
        <f t="shared" si="7"/>
        <v>130.8914675429351</v>
      </c>
      <c r="L67" s="33">
        <f t="shared" si="8"/>
        <v>194.77896955793912</v>
      </c>
      <c r="M67" s="33">
        <f t="shared" si="9"/>
        <v>163.61433442866885</v>
      </c>
    </row>
    <row r="68" spans="1:13" ht="12.75">
      <c r="A68" s="47"/>
      <c r="B68" s="8">
        <v>50</v>
      </c>
      <c r="C68" s="8">
        <v>20</v>
      </c>
      <c r="D68" s="31">
        <f t="shared" si="16"/>
        <v>3.0434213993427988</v>
      </c>
      <c r="E68" s="31">
        <f t="shared" si="17"/>
        <v>2.556473975447951</v>
      </c>
      <c r="F68" s="33">
        <f t="shared" si="18"/>
        <v>121.73685597371195</v>
      </c>
      <c r="G68" s="33">
        <f t="shared" si="19"/>
        <v>102.25895901791803</v>
      </c>
      <c r="H68" s="33">
        <f t="shared" si="4"/>
        <v>182.60528396056793</v>
      </c>
      <c r="I68" s="33">
        <f t="shared" si="5"/>
        <v>153.38843852687705</v>
      </c>
      <c r="J68" s="33">
        <f t="shared" si="6"/>
        <v>243.4737119474239</v>
      </c>
      <c r="K68" s="33">
        <f t="shared" si="7"/>
        <v>204.51791803583606</v>
      </c>
      <c r="L68" s="33">
        <f t="shared" si="8"/>
        <v>304.3421399342799</v>
      </c>
      <c r="M68" s="33">
        <f t="shared" si="9"/>
        <v>255.6473975447951</v>
      </c>
    </row>
    <row r="69" spans="1:13" ht="12.75">
      <c r="A69" s="47"/>
      <c r="B69" s="8">
        <v>63</v>
      </c>
      <c r="C69" s="8">
        <v>20</v>
      </c>
      <c r="D69" s="31">
        <f t="shared" si="16"/>
        <v>4.8317358135966275</v>
      </c>
      <c r="E69" s="31">
        <f t="shared" si="17"/>
        <v>4.34478838970178</v>
      </c>
      <c r="F69" s="33">
        <f t="shared" si="18"/>
        <v>193.2694325438651</v>
      </c>
      <c r="G69" s="33">
        <f t="shared" si="19"/>
        <v>173.79153558807118</v>
      </c>
      <c r="H69" s="33">
        <f t="shared" si="4"/>
        <v>289.90414881579767</v>
      </c>
      <c r="I69" s="33">
        <f t="shared" si="5"/>
        <v>260.6873033821068</v>
      </c>
      <c r="J69" s="33">
        <f t="shared" si="6"/>
        <v>386.5388650877302</v>
      </c>
      <c r="K69" s="33">
        <f t="shared" si="7"/>
        <v>347.58307117614237</v>
      </c>
      <c r="L69" s="33">
        <f t="shared" si="8"/>
        <v>483.17358135966276</v>
      </c>
      <c r="M69" s="33">
        <f t="shared" si="9"/>
        <v>434.47883897017795</v>
      </c>
    </row>
    <row r="70" spans="1:13" ht="12.75">
      <c r="A70" s="47"/>
      <c r="B70" s="8">
        <v>80</v>
      </c>
      <c r="C70" s="8">
        <v>25</v>
      </c>
      <c r="D70" s="31">
        <f t="shared" si="16"/>
        <v>7.791158782317565</v>
      </c>
      <c r="E70" s="31">
        <f t="shared" si="17"/>
        <v>7.030303432481865</v>
      </c>
      <c r="F70" s="33">
        <f t="shared" si="18"/>
        <v>311.6463512927026</v>
      </c>
      <c r="G70" s="33">
        <f t="shared" si="19"/>
        <v>281.2121372992746</v>
      </c>
      <c r="H70" s="33">
        <f t="shared" si="4"/>
        <v>467.4695269390539</v>
      </c>
      <c r="I70" s="33">
        <f t="shared" si="5"/>
        <v>421.8182059489119</v>
      </c>
      <c r="J70" s="33">
        <f t="shared" si="6"/>
        <v>623.2927025854052</v>
      </c>
      <c r="K70" s="33">
        <f t="shared" si="7"/>
        <v>562.4242745985492</v>
      </c>
      <c r="L70" s="33">
        <f t="shared" si="8"/>
        <v>779.1158782317565</v>
      </c>
      <c r="M70" s="33">
        <f t="shared" si="9"/>
        <v>703.0303432481866</v>
      </c>
    </row>
    <row r="71" spans="1:13" ht="12.75">
      <c r="A71" s="47"/>
      <c r="B71" s="8">
        <v>100</v>
      </c>
      <c r="C71" s="8">
        <v>25</v>
      </c>
      <c r="D71" s="31">
        <f t="shared" si="16"/>
        <v>12.173685597371195</v>
      </c>
      <c r="E71" s="31">
        <f t="shared" si="17"/>
        <v>11.412830247535496</v>
      </c>
      <c r="F71" s="33">
        <f t="shared" si="18"/>
        <v>486.9474238948478</v>
      </c>
      <c r="G71" s="33">
        <f t="shared" si="19"/>
        <v>456.5132099014198</v>
      </c>
      <c r="H71" s="33">
        <f t="shared" si="4"/>
        <v>730.4211358422717</v>
      </c>
      <c r="I71" s="33">
        <f t="shared" si="5"/>
        <v>684.7698148521297</v>
      </c>
      <c r="J71" s="33">
        <f t="shared" si="6"/>
        <v>973.8948477896956</v>
      </c>
      <c r="K71" s="33">
        <f t="shared" si="7"/>
        <v>913.0264198028397</v>
      </c>
      <c r="L71" s="33">
        <f t="shared" si="8"/>
        <v>1217.3685597371195</v>
      </c>
      <c r="M71" s="33">
        <f t="shared" si="9"/>
        <v>1141.2830247535496</v>
      </c>
    </row>
    <row r="72" spans="1:13" ht="12.75">
      <c r="A72" s="47"/>
      <c r="B72" s="8">
        <v>125</v>
      </c>
      <c r="C72" s="8">
        <v>32</v>
      </c>
      <c r="D72" s="31">
        <f t="shared" si="16"/>
        <v>19.02138374589249</v>
      </c>
      <c r="E72" s="31">
        <f t="shared" si="17"/>
        <v>17.77479834072168</v>
      </c>
      <c r="F72" s="33">
        <f t="shared" si="18"/>
        <v>760.8553498356996</v>
      </c>
      <c r="G72" s="33">
        <f t="shared" si="19"/>
        <v>710.9919336288672</v>
      </c>
      <c r="H72" s="33">
        <f t="shared" si="4"/>
        <v>1141.2830247535494</v>
      </c>
      <c r="I72" s="33">
        <f t="shared" si="5"/>
        <v>1066.4879004433008</v>
      </c>
      <c r="J72" s="33">
        <f t="shared" si="6"/>
        <v>1521.7106996713992</v>
      </c>
      <c r="K72" s="33">
        <f t="shared" si="7"/>
        <v>1421.9838672577343</v>
      </c>
      <c r="L72" s="33">
        <f t="shared" si="8"/>
        <v>1902.138374589249</v>
      </c>
      <c r="M72" s="33">
        <f t="shared" si="9"/>
        <v>1777.4798340721682</v>
      </c>
    </row>
    <row r="73" spans="1:13" ht="12.75">
      <c r="A73" s="47"/>
      <c r="B73" s="8">
        <v>160</v>
      </c>
      <c r="C73" s="8">
        <v>40</v>
      </c>
      <c r="D73" s="31">
        <f t="shared" si="16"/>
        <v>31.16463512927026</v>
      </c>
      <c r="E73" s="31">
        <f t="shared" si="17"/>
        <v>29.216845433690867</v>
      </c>
      <c r="F73" s="33">
        <f t="shared" si="18"/>
        <v>1246.5854051708104</v>
      </c>
      <c r="G73" s="33">
        <f t="shared" si="19"/>
        <v>1168.6738173476347</v>
      </c>
      <c r="H73" s="33">
        <f t="shared" si="4"/>
        <v>1869.8781077562155</v>
      </c>
      <c r="I73" s="33">
        <f t="shared" si="5"/>
        <v>1753.010726021452</v>
      </c>
      <c r="J73" s="33">
        <f t="shared" si="6"/>
        <v>2493.170810341621</v>
      </c>
      <c r="K73" s="33">
        <f t="shared" si="7"/>
        <v>2337.3476346952693</v>
      </c>
      <c r="L73" s="33">
        <f t="shared" si="8"/>
        <v>3116.463512927026</v>
      </c>
      <c r="M73" s="33">
        <f t="shared" si="9"/>
        <v>2921.684543369087</v>
      </c>
    </row>
    <row r="74" spans="1:13" ht="12.75">
      <c r="A74" s="48"/>
      <c r="B74" s="8">
        <v>200</v>
      </c>
      <c r="C74" s="8">
        <v>40</v>
      </c>
      <c r="D74" s="31">
        <f t="shared" si="16"/>
        <v>48.69474238948478</v>
      </c>
      <c r="E74" s="31">
        <f t="shared" si="17"/>
        <v>46.74695269390539</v>
      </c>
      <c r="F74" s="33">
        <f t="shared" si="18"/>
        <v>1947.7896955793913</v>
      </c>
      <c r="G74" s="33">
        <f t="shared" si="19"/>
        <v>1869.8781077562157</v>
      </c>
      <c r="H74" s="33">
        <f t="shared" si="4"/>
        <v>2921.684543369087</v>
      </c>
      <c r="I74" s="33">
        <f t="shared" si="5"/>
        <v>2804.8171616343234</v>
      </c>
      <c r="J74" s="33">
        <f t="shared" si="6"/>
        <v>3895.5793911587825</v>
      </c>
      <c r="K74" s="33">
        <f t="shared" si="7"/>
        <v>3739.7562155124315</v>
      </c>
      <c r="L74" s="33">
        <f t="shared" si="8"/>
        <v>4869.474238948478</v>
      </c>
      <c r="M74" s="33">
        <f t="shared" si="9"/>
        <v>4674.69526939054</v>
      </c>
    </row>
    <row r="75" spans="1:13" ht="20.25" customHeight="1">
      <c r="A75" s="38"/>
      <c r="B75" s="39"/>
      <c r="C75" s="39"/>
      <c r="D75" s="17"/>
      <c r="E75" s="17"/>
      <c r="F75" s="18"/>
      <c r="G75" s="18"/>
      <c r="H75" s="18"/>
      <c r="I75" s="18"/>
      <c r="J75" s="18"/>
      <c r="K75" s="18"/>
      <c r="L75" s="18"/>
      <c r="M75" s="18"/>
    </row>
    <row r="76" spans="1:10" s="41" customFormat="1" ht="18" customHeight="1">
      <c r="A76" s="40"/>
      <c r="B76" s="4"/>
      <c r="C76" s="4"/>
      <c r="D76" s="2"/>
      <c r="E76" s="26"/>
      <c r="F76" s="27"/>
      <c r="G76" s="42"/>
      <c r="H76" s="42"/>
      <c r="I76" s="27"/>
      <c r="J76" s="27"/>
    </row>
    <row r="77" spans="2:13" s="40" customFormat="1" ht="15.75" customHeight="1">
      <c r="B77" s="4"/>
      <c r="C77" s="4"/>
      <c r="E77" s="26"/>
      <c r="F77" s="27"/>
      <c r="G77" s="27"/>
      <c r="H77" s="43"/>
      <c r="I77" s="27"/>
      <c r="J77" s="27"/>
      <c r="M77" s="25"/>
    </row>
    <row r="78" ht="12.75">
      <c r="D78" s="2"/>
    </row>
  </sheetData>
  <sheetProtection/>
  <mergeCells count="24">
    <mergeCell ref="A45:A52"/>
    <mergeCell ref="A1:M1"/>
    <mergeCell ref="A8:A19"/>
    <mergeCell ref="F56:M56"/>
    <mergeCell ref="F5:M5"/>
    <mergeCell ref="C5:C7"/>
    <mergeCell ref="B5:B7"/>
    <mergeCell ref="A55:C55"/>
    <mergeCell ref="A21:A36"/>
    <mergeCell ref="A38:A43"/>
    <mergeCell ref="A66:A74"/>
    <mergeCell ref="B56:B58"/>
    <mergeCell ref="C56:C58"/>
    <mergeCell ref="D56:E57"/>
    <mergeCell ref="A59:A64"/>
    <mergeCell ref="F57:G57"/>
    <mergeCell ref="H57:I57"/>
    <mergeCell ref="J57:K57"/>
    <mergeCell ref="L57:M57"/>
    <mergeCell ref="L6:M6"/>
    <mergeCell ref="D5:E6"/>
    <mergeCell ref="F6:G6"/>
    <mergeCell ref="H6:I6"/>
    <mergeCell ref="J6:K6"/>
  </mergeCells>
  <printOptions/>
  <pageMargins left="0.75" right="0.5" top="0.5" bottom="0.5" header="0.5" footer="0.5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4"/>
  <sheetViews>
    <sheetView tabSelected="1" workbookViewId="0" topLeftCell="A1">
      <pane xSplit="2" ySplit="16" topLeftCell="C23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I73" sqref="I73"/>
    </sheetView>
  </sheetViews>
  <sheetFormatPr defaultColWidth="9.140625" defaultRowHeight="12.75"/>
  <cols>
    <col min="11" max="16" width="0" style="0" hidden="1" customWidth="1"/>
  </cols>
  <sheetData>
    <row r="1" spans="1:20" ht="24.75" thickBot="1">
      <c r="A1" s="57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" ht="12.75">
      <c r="A2" s="19" t="s">
        <v>27</v>
      </c>
      <c r="B2" s="3" t="s">
        <v>44</v>
      </c>
    </row>
    <row r="3" ht="12.75">
      <c r="B3" s="3" t="s">
        <v>45</v>
      </c>
    </row>
    <row r="4" ht="15">
      <c r="B4" s="3" t="s">
        <v>43</v>
      </c>
    </row>
    <row r="5" ht="12.75">
      <c r="B5" s="3"/>
    </row>
    <row r="6" spans="4:5" ht="12.75">
      <c r="D6" s="19" t="s">
        <v>46</v>
      </c>
      <c r="E6" s="3" t="s">
        <v>8</v>
      </c>
    </row>
    <row r="7" spans="2:6" ht="12.75">
      <c r="B7" s="20"/>
      <c r="D7" s="19" t="s">
        <v>47</v>
      </c>
      <c r="E7" s="3" t="s">
        <v>41</v>
      </c>
      <c r="F7" s="24" t="s">
        <v>49</v>
      </c>
    </row>
    <row r="8" spans="2:5" ht="12.75">
      <c r="B8" s="20"/>
      <c r="D8" s="19" t="s">
        <v>33</v>
      </c>
      <c r="E8" s="3" t="s">
        <v>48</v>
      </c>
    </row>
    <row r="9" spans="4:5" ht="12.75">
      <c r="D9" s="19" t="s">
        <v>32</v>
      </c>
      <c r="E9" s="3" t="s">
        <v>42</v>
      </c>
    </row>
    <row r="10" spans="4:5" ht="12.75">
      <c r="D10" s="19" t="s">
        <v>35</v>
      </c>
      <c r="E10" s="3" t="s">
        <v>36</v>
      </c>
    </row>
    <row r="11" spans="4:5" ht="12.75">
      <c r="D11" s="19" t="s">
        <v>34</v>
      </c>
      <c r="E11" s="3" t="s">
        <v>36</v>
      </c>
    </row>
    <row r="13" spans="1:20" ht="15">
      <c r="A13" s="50" t="s">
        <v>2</v>
      </c>
      <c r="B13" s="50" t="s">
        <v>1</v>
      </c>
      <c r="C13" s="56">
        <v>2002</v>
      </c>
      <c r="D13" s="56"/>
      <c r="E13" s="56">
        <v>2005</v>
      </c>
      <c r="F13" s="56"/>
      <c r="G13" s="56">
        <v>2012</v>
      </c>
      <c r="H13" s="56"/>
      <c r="I13" s="56" t="s">
        <v>24</v>
      </c>
      <c r="J13" s="56"/>
      <c r="K13" s="44" t="s">
        <v>24</v>
      </c>
      <c r="L13" s="44"/>
      <c r="M13" s="44" t="s">
        <v>25</v>
      </c>
      <c r="N13" s="44"/>
      <c r="O13" s="44" t="s">
        <v>26</v>
      </c>
      <c r="P13" s="44"/>
      <c r="Q13" s="56" t="s">
        <v>25</v>
      </c>
      <c r="R13" s="56"/>
      <c r="S13" s="56" t="s">
        <v>26</v>
      </c>
      <c r="T13" s="56"/>
    </row>
    <row r="14" spans="1:20" ht="12.75">
      <c r="A14" s="50"/>
      <c r="B14" s="50"/>
      <c r="C14" s="44" t="s">
        <v>28</v>
      </c>
      <c r="D14" s="44"/>
      <c r="E14" s="44" t="s">
        <v>28</v>
      </c>
      <c r="F14" s="44"/>
      <c r="G14" s="44" t="s">
        <v>29</v>
      </c>
      <c r="H14" s="44"/>
      <c r="I14" s="44" t="s">
        <v>28</v>
      </c>
      <c r="J14" s="44"/>
      <c r="K14" s="34"/>
      <c r="L14" s="34"/>
      <c r="M14" s="34"/>
      <c r="N14" s="34"/>
      <c r="O14" s="34"/>
      <c r="P14" s="34"/>
      <c r="Q14" s="44" t="s">
        <v>29</v>
      </c>
      <c r="R14" s="44"/>
      <c r="S14" s="44" t="s">
        <v>30</v>
      </c>
      <c r="T14" s="44"/>
    </row>
    <row r="15" spans="1:20" ht="12.75">
      <c r="A15" s="50"/>
      <c r="B15" s="50"/>
      <c r="C15" s="44" t="s">
        <v>37</v>
      </c>
      <c r="D15" s="44"/>
      <c r="E15" s="44" t="s">
        <v>37</v>
      </c>
      <c r="F15" s="44"/>
      <c r="G15" s="44" t="s">
        <v>38</v>
      </c>
      <c r="H15" s="44"/>
      <c r="I15" s="44" t="s">
        <v>39</v>
      </c>
      <c r="J15" s="44"/>
      <c r="K15" s="34"/>
      <c r="L15" s="34"/>
      <c r="M15" s="34"/>
      <c r="N15" s="34"/>
      <c r="O15" s="34"/>
      <c r="P15" s="34"/>
      <c r="Q15" s="44" t="s">
        <v>38</v>
      </c>
      <c r="R15" s="44"/>
      <c r="S15" s="44" t="s">
        <v>40</v>
      </c>
      <c r="T15" s="44"/>
    </row>
    <row r="16" spans="1:20" ht="12.75">
      <c r="A16" s="50"/>
      <c r="B16" s="50"/>
      <c r="C16" s="28" t="s">
        <v>22</v>
      </c>
      <c r="D16" s="28" t="s">
        <v>23</v>
      </c>
      <c r="E16" s="28" t="s">
        <v>22</v>
      </c>
      <c r="F16" s="28" t="s">
        <v>23</v>
      </c>
      <c r="G16" s="28" t="s">
        <v>22</v>
      </c>
      <c r="H16" s="28" t="s">
        <v>23</v>
      </c>
      <c r="I16" s="28" t="s">
        <v>22</v>
      </c>
      <c r="J16" s="28" t="s">
        <v>23</v>
      </c>
      <c r="K16" s="28" t="s">
        <v>22</v>
      </c>
      <c r="L16" s="28" t="s">
        <v>23</v>
      </c>
      <c r="M16" s="28" t="s">
        <v>22</v>
      </c>
      <c r="N16" s="28" t="s">
        <v>23</v>
      </c>
      <c r="O16" s="28" t="s">
        <v>22</v>
      </c>
      <c r="P16" s="28" t="s">
        <v>23</v>
      </c>
      <c r="Q16" s="28" t="s">
        <v>22</v>
      </c>
      <c r="R16" s="28" t="s">
        <v>23</v>
      </c>
      <c r="S16" s="28" t="s">
        <v>22</v>
      </c>
      <c r="T16" s="28" t="s">
        <v>23</v>
      </c>
    </row>
    <row r="17" spans="1:20" ht="12.75" customHeight="1">
      <c r="A17" s="21">
        <v>0.3125</v>
      </c>
      <c r="B17" s="21">
        <v>0.125</v>
      </c>
      <c r="C17" s="31">
        <v>0.16</v>
      </c>
      <c r="D17" s="31">
        <v>0.19</v>
      </c>
      <c r="E17" s="31">
        <v>0.11</v>
      </c>
      <c r="F17" s="31">
        <v>0.11</v>
      </c>
      <c r="G17" s="31">
        <v>0.09</v>
      </c>
      <c r="H17" s="31">
        <v>0.11</v>
      </c>
      <c r="I17" s="31">
        <v>0.1</v>
      </c>
      <c r="J17" s="31">
        <v>0.13</v>
      </c>
      <c r="K17" s="34"/>
      <c r="L17" s="34"/>
      <c r="M17" s="34"/>
      <c r="N17" s="34"/>
      <c r="O17" s="34"/>
      <c r="P17" s="34"/>
      <c r="Q17" s="31">
        <v>0.08</v>
      </c>
      <c r="R17" s="31">
        <v>0.13</v>
      </c>
      <c r="S17" s="31">
        <v>0.08</v>
      </c>
      <c r="T17" s="31">
        <v>0.12</v>
      </c>
    </row>
    <row r="18" spans="1:20" ht="12.75">
      <c r="A18" s="21">
        <v>0.4375</v>
      </c>
      <c r="B18" s="21">
        <v>0.1875</v>
      </c>
      <c r="C18" s="31">
        <v>0.18</v>
      </c>
      <c r="D18" s="31">
        <v>0.23</v>
      </c>
      <c r="E18" s="31">
        <v>0.12</v>
      </c>
      <c r="F18" s="31">
        <v>0.15</v>
      </c>
      <c r="G18" s="31">
        <v>0.09</v>
      </c>
      <c r="H18" s="31">
        <v>0.11</v>
      </c>
      <c r="I18" s="31">
        <v>0.11</v>
      </c>
      <c r="J18" s="31">
        <v>0.14</v>
      </c>
      <c r="K18" s="34"/>
      <c r="L18" s="34"/>
      <c r="M18" s="34"/>
      <c r="N18" s="34"/>
      <c r="O18" s="34"/>
      <c r="P18" s="34"/>
      <c r="Q18" s="31">
        <v>0.08</v>
      </c>
      <c r="R18" s="31">
        <v>0.1</v>
      </c>
      <c r="S18" s="31">
        <v>0.08</v>
      </c>
      <c r="T18" s="31">
        <v>0.09</v>
      </c>
    </row>
    <row r="19" spans="1:20" ht="12.75">
      <c r="A19" s="21">
        <v>0.5625</v>
      </c>
      <c r="B19" s="21">
        <v>0.1875</v>
      </c>
      <c r="C19" s="31">
        <v>0.21</v>
      </c>
      <c r="D19" s="31">
        <v>0.25</v>
      </c>
      <c r="E19" s="31">
        <v>0.14</v>
      </c>
      <c r="F19" s="31">
        <v>0.17</v>
      </c>
      <c r="G19" s="31">
        <v>0.1</v>
      </c>
      <c r="H19" s="31">
        <v>0.11</v>
      </c>
      <c r="I19" s="31">
        <v>0.13</v>
      </c>
      <c r="J19" s="31">
        <v>0.16</v>
      </c>
      <c r="K19" s="34"/>
      <c r="L19" s="34"/>
      <c r="M19" s="34"/>
      <c r="N19" s="34"/>
      <c r="O19" s="34"/>
      <c r="P19" s="34"/>
      <c r="Q19" s="31">
        <v>0.09</v>
      </c>
      <c r="R19" s="31">
        <v>0.11</v>
      </c>
      <c r="S19" s="31">
        <v>0.08</v>
      </c>
      <c r="T19" s="31">
        <v>0.09</v>
      </c>
    </row>
    <row r="20" spans="1:20" ht="12.75">
      <c r="A20" s="21">
        <v>0.5625</v>
      </c>
      <c r="B20" s="21">
        <v>0.25</v>
      </c>
      <c r="C20" s="31">
        <v>0.2</v>
      </c>
      <c r="D20" s="31">
        <v>0.25</v>
      </c>
      <c r="E20" s="31">
        <v>0.13</v>
      </c>
      <c r="F20" s="31">
        <v>0.17</v>
      </c>
      <c r="G20" s="31">
        <v>0.09</v>
      </c>
      <c r="H20" s="31">
        <v>0.11</v>
      </c>
      <c r="I20" s="31">
        <v>0.13</v>
      </c>
      <c r="J20" s="31">
        <v>0.16</v>
      </c>
      <c r="K20" s="34"/>
      <c r="L20" s="34"/>
      <c r="M20" s="34"/>
      <c r="N20" s="34"/>
      <c r="O20" s="34"/>
      <c r="P20" s="34"/>
      <c r="Q20" s="31">
        <v>0.09</v>
      </c>
      <c r="R20" s="31">
        <v>0.11</v>
      </c>
      <c r="S20" s="31">
        <v>0.08</v>
      </c>
      <c r="T20" s="31">
        <v>0.09</v>
      </c>
    </row>
    <row r="21" spans="1:20" ht="12.75">
      <c r="A21" s="21">
        <v>0.75</v>
      </c>
      <c r="B21" s="21">
        <v>0.25</v>
      </c>
      <c r="C21" s="31">
        <v>0.27</v>
      </c>
      <c r="D21" s="31">
        <v>0.32</v>
      </c>
      <c r="E21" s="31">
        <v>0.18</v>
      </c>
      <c r="F21" s="31">
        <v>0.22</v>
      </c>
      <c r="G21" s="31">
        <v>0.11</v>
      </c>
      <c r="H21" s="31">
        <v>0.13</v>
      </c>
      <c r="I21" s="31">
        <v>0.17</v>
      </c>
      <c r="J21" s="31">
        <v>0.2</v>
      </c>
      <c r="K21" s="34"/>
      <c r="L21" s="34"/>
      <c r="M21" s="34"/>
      <c r="N21" s="34"/>
      <c r="O21" s="34"/>
      <c r="P21" s="34"/>
      <c r="Q21" s="31">
        <v>0.1</v>
      </c>
      <c r="R21" s="31">
        <v>0.12</v>
      </c>
      <c r="S21" s="31">
        <v>0.09</v>
      </c>
      <c r="T21" s="31">
        <v>0.1</v>
      </c>
    </row>
    <row r="22" spans="1:20" ht="12.75">
      <c r="A22" s="21">
        <v>0.75</v>
      </c>
      <c r="B22" s="21">
        <v>0.312</v>
      </c>
      <c r="C22" s="31">
        <v>0.25</v>
      </c>
      <c r="D22" s="31">
        <v>0.32</v>
      </c>
      <c r="E22" s="31">
        <v>0.17</v>
      </c>
      <c r="F22" s="31">
        <v>0.22</v>
      </c>
      <c r="G22" s="31">
        <v>0.11</v>
      </c>
      <c r="H22" s="31">
        <v>0.13</v>
      </c>
      <c r="I22" s="31">
        <v>0.16</v>
      </c>
      <c r="J22" s="31">
        <v>0.21</v>
      </c>
      <c r="K22" s="34"/>
      <c r="L22" s="34"/>
      <c r="M22" s="34"/>
      <c r="N22" s="34"/>
      <c r="O22" s="34"/>
      <c r="P22" s="34"/>
      <c r="Q22" s="31">
        <v>0.1</v>
      </c>
      <c r="R22" s="31">
        <v>0.12</v>
      </c>
      <c r="S22" s="31">
        <v>0.08</v>
      </c>
      <c r="T22" s="31">
        <v>0.1</v>
      </c>
    </row>
    <row r="23" spans="1:20" ht="12.75">
      <c r="A23" s="21">
        <v>0.875</v>
      </c>
      <c r="B23" s="21">
        <v>0.25</v>
      </c>
      <c r="C23" s="31">
        <v>0.32</v>
      </c>
      <c r="D23" s="31">
        <v>0.38</v>
      </c>
      <c r="E23" s="31">
        <v>0.21</v>
      </c>
      <c r="F23" s="31">
        <v>0.25</v>
      </c>
      <c r="G23" s="31">
        <v>0.12</v>
      </c>
      <c r="H23" s="31">
        <v>0.14</v>
      </c>
      <c r="I23" s="31">
        <v>0.2</v>
      </c>
      <c r="J23" s="31">
        <v>0.24</v>
      </c>
      <c r="K23" s="34"/>
      <c r="L23" s="34"/>
      <c r="M23" s="34"/>
      <c r="N23" s="34"/>
      <c r="O23" s="34"/>
      <c r="P23" s="34"/>
      <c r="Q23" s="31">
        <v>0.11</v>
      </c>
      <c r="R23" s="31">
        <v>0.13</v>
      </c>
      <c r="S23" s="31">
        <v>0.09</v>
      </c>
      <c r="T23" s="31">
        <v>0.1</v>
      </c>
    </row>
    <row r="24" spans="1:20" ht="12.75">
      <c r="A24" s="21">
        <v>1</v>
      </c>
      <c r="B24" s="21">
        <v>0.312</v>
      </c>
      <c r="C24" s="31">
        <v>0.38</v>
      </c>
      <c r="D24" s="31">
        <v>0.46</v>
      </c>
      <c r="E24" s="31">
        <v>0.25</v>
      </c>
      <c r="F24" s="31">
        <v>0.31</v>
      </c>
      <c r="G24" s="31">
        <v>0.14</v>
      </c>
      <c r="H24" s="31">
        <v>0.16</v>
      </c>
      <c r="I24" s="31">
        <v>0.24</v>
      </c>
      <c r="J24" s="31">
        <v>0.29</v>
      </c>
      <c r="K24" s="34"/>
      <c r="L24" s="34"/>
      <c r="M24" s="34"/>
      <c r="N24" s="34"/>
      <c r="O24" s="34"/>
      <c r="P24" s="34"/>
      <c r="Q24" s="31">
        <v>0.13</v>
      </c>
      <c r="R24" s="31">
        <v>0.15</v>
      </c>
      <c r="S24" s="31">
        <v>0.1</v>
      </c>
      <c r="T24" s="31">
        <v>0.12</v>
      </c>
    </row>
    <row r="25" spans="1:20" ht="12.75">
      <c r="A25" s="21">
        <v>1</v>
      </c>
      <c r="B25" s="21">
        <v>0.375</v>
      </c>
      <c r="C25" s="31">
        <v>0.37</v>
      </c>
      <c r="D25" s="31">
        <v>0.46</v>
      </c>
      <c r="E25" s="31">
        <v>0.24</v>
      </c>
      <c r="F25" s="31">
        <v>0.3</v>
      </c>
      <c r="G25" s="31">
        <v>0.14</v>
      </c>
      <c r="H25" s="31">
        <v>0.16</v>
      </c>
      <c r="I25" s="31">
        <v>0.23</v>
      </c>
      <c r="J25" s="31">
        <v>0.28</v>
      </c>
      <c r="K25" s="34"/>
      <c r="L25" s="34"/>
      <c r="M25" s="34"/>
      <c r="N25" s="34"/>
      <c r="O25" s="34"/>
      <c r="P25" s="34"/>
      <c r="Q25" s="31">
        <v>0.13</v>
      </c>
      <c r="R25" s="31">
        <v>0.15</v>
      </c>
      <c r="S25" s="31">
        <v>0.1</v>
      </c>
      <c r="T25" s="31">
        <v>0.11</v>
      </c>
    </row>
    <row r="26" spans="1:20" ht="12.75">
      <c r="A26" s="21">
        <v>1.0625</v>
      </c>
      <c r="B26" s="21">
        <v>0.3125</v>
      </c>
      <c r="C26" s="31">
        <v>0.42</v>
      </c>
      <c r="D26" s="31">
        <v>0.5</v>
      </c>
      <c r="E26" s="31">
        <v>0.28</v>
      </c>
      <c r="F26" s="31">
        <v>0.33</v>
      </c>
      <c r="G26" s="31">
        <v>0.15</v>
      </c>
      <c r="H26" s="31">
        <v>0.17</v>
      </c>
      <c r="I26" s="31">
        <v>0.26</v>
      </c>
      <c r="J26" s="31">
        <v>0.31</v>
      </c>
      <c r="K26" s="34"/>
      <c r="L26" s="34"/>
      <c r="M26" s="34"/>
      <c r="N26" s="34"/>
      <c r="O26" s="34"/>
      <c r="P26" s="34"/>
      <c r="Q26" s="31">
        <v>0.14</v>
      </c>
      <c r="R26" s="31">
        <v>0.16</v>
      </c>
      <c r="S26" s="31">
        <v>0.1</v>
      </c>
      <c r="T26" s="31">
        <v>0.12</v>
      </c>
    </row>
    <row r="27" spans="1:20" ht="12.75">
      <c r="A27" s="21">
        <v>1.063</v>
      </c>
      <c r="B27" s="21">
        <v>0.5</v>
      </c>
      <c r="C27" s="31">
        <v>0.37</v>
      </c>
      <c r="D27" s="31">
        <v>0.5</v>
      </c>
      <c r="E27" s="31">
        <v>0.25</v>
      </c>
      <c r="F27" s="31">
        <v>0.33</v>
      </c>
      <c r="G27" s="31">
        <v>0.14</v>
      </c>
      <c r="H27" s="31">
        <v>0.17</v>
      </c>
      <c r="I27" s="31">
        <v>0.23</v>
      </c>
      <c r="J27" s="31">
        <v>0.32</v>
      </c>
      <c r="K27" s="34"/>
      <c r="L27" s="34"/>
      <c r="M27" s="34"/>
      <c r="N27" s="34"/>
      <c r="O27" s="34"/>
      <c r="P27" s="34"/>
      <c r="Q27" s="31">
        <v>0.13</v>
      </c>
      <c r="R27" s="31">
        <v>0.16</v>
      </c>
      <c r="S27" s="31">
        <v>0.1</v>
      </c>
      <c r="T27" s="31">
        <v>0.12</v>
      </c>
    </row>
    <row r="28" spans="1:20" ht="12.75" customHeight="1">
      <c r="A28" s="21">
        <v>1.125</v>
      </c>
      <c r="B28" s="21">
        <v>0.375</v>
      </c>
      <c r="C28" s="31">
        <v>0.44</v>
      </c>
      <c r="D28" s="31">
        <v>0.54</v>
      </c>
      <c r="E28" s="31">
        <v>0.29</v>
      </c>
      <c r="F28" s="31">
        <v>0.36</v>
      </c>
      <c r="G28" s="31">
        <v>0.15</v>
      </c>
      <c r="H28" s="31">
        <v>0.18</v>
      </c>
      <c r="I28" s="31">
        <v>0.27</v>
      </c>
      <c r="J28" s="31">
        <v>0.34</v>
      </c>
      <c r="K28" s="34"/>
      <c r="L28" s="34"/>
      <c r="M28" s="34"/>
      <c r="N28" s="34"/>
      <c r="O28" s="34"/>
      <c r="P28" s="34"/>
      <c r="Q28" s="31">
        <v>0.14</v>
      </c>
      <c r="R28" s="31">
        <v>0.17</v>
      </c>
      <c r="S28" s="31">
        <v>0.11</v>
      </c>
      <c r="T28" s="31">
        <v>0.12</v>
      </c>
    </row>
    <row r="29" spans="1:20" ht="12.75">
      <c r="A29" s="21">
        <v>1.125</v>
      </c>
      <c r="B29" s="21">
        <v>0.5</v>
      </c>
      <c r="C29" s="31">
        <v>0.41</v>
      </c>
      <c r="D29" s="31">
        <v>0.54</v>
      </c>
      <c r="E29" s="31">
        <v>0.27</v>
      </c>
      <c r="F29" s="31">
        <v>0.35</v>
      </c>
      <c r="G29" s="31">
        <v>0.15</v>
      </c>
      <c r="H29" s="31">
        <v>0.18</v>
      </c>
      <c r="I29" s="31">
        <v>0.25</v>
      </c>
      <c r="J29" s="31">
        <v>0.34</v>
      </c>
      <c r="K29" s="34"/>
      <c r="L29" s="34"/>
      <c r="M29" s="34"/>
      <c r="N29" s="34"/>
      <c r="O29" s="34"/>
      <c r="P29" s="34"/>
      <c r="Q29" s="31">
        <v>0.14</v>
      </c>
      <c r="R29" s="31">
        <v>0.17</v>
      </c>
      <c r="S29" s="31">
        <v>0.1</v>
      </c>
      <c r="T29" s="31">
        <v>0.12</v>
      </c>
    </row>
    <row r="30" spans="1:20" ht="12.75">
      <c r="A30" s="21">
        <v>1.25</v>
      </c>
      <c r="B30" s="21">
        <v>0.4375</v>
      </c>
      <c r="C30" s="31">
        <v>0.51</v>
      </c>
      <c r="D30" s="31">
        <v>0.63</v>
      </c>
      <c r="E30" s="31">
        <v>0.33</v>
      </c>
      <c r="F30" s="31">
        <v>0.41</v>
      </c>
      <c r="G30" s="31">
        <v>0.17</v>
      </c>
      <c r="H30" s="31">
        <v>0.2</v>
      </c>
      <c r="I30" s="31">
        <v>0.31</v>
      </c>
      <c r="J30" s="31">
        <v>0.39</v>
      </c>
      <c r="K30" s="34"/>
      <c r="L30" s="34"/>
      <c r="M30" s="34"/>
      <c r="N30" s="34"/>
      <c r="O30" s="34"/>
      <c r="P30" s="34"/>
      <c r="Q30" s="31">
        <v>0.16</v>
      </c>
      <c r="R30" s="31">
        <v>0.19</v>
      </c>
      <c r="S30" s="31">
        <v>0.11</v>
      </c>
      <c r="T30" s="31">
        <v>0.13</v>
      </c>
    </row>
    <row r="31" spans="1:20" ht="12.75">
      <c r="A31" s="21">
        <v>1.5</v>
      </c>
      <c r="B31" s="21">
        <v>0.4375</v>
      </c>
      <c r="C31" s="31">
        <v>0.71</v>
      </c>
      <c r="D31" s="31">
        <v>0.85</v>
      </c>
      <c r="E31" s="31">
        <v>0.46</v>
      </c>
      <c r="F31" s="31">
        <v>0.55</v>
      </c>
      <c r="G31" s="31">
        <v>0.22</v>
      </c>
      <c r="H31" s="31">
        <v>0.26</v>
      </c>
      <c r="I31" s="31">
        <v>0.44</v>
      </c>
      <c r="J31" s="31">
        <v>0.52</v>
      </c>
      <c r="K31" s="34"/>
      <c r="L31" s="34"/>
      <c r="M31" s="34"/>
      <c r="N31" s="34"/>
      <c r="O31" s="34"/>
      <c r="P31" s="34"/>
      <c r="Q31" s="31">
        <v>0.2</v>
      </c>
      <c r="R31" s="31">
        <v>0.24</v>
      </c>
      <c r="S31" s="31">
        <v>0.14</v>
      </c>
      <c r="T31" s="31">
        <v>0.16</v>
      </c>
    </row>
    <row r="32" spans="1:20" ht="12.75">
      <c r="A32" s="21">
        <v>1.5</v>
      </c>
      <c r="B32" s="21">
        <v>0.625</v>
      </c>
      <c r="C32" s="31">
        <v>0.65</v>
      </c>
      <c r="D32" s="31">
        <v>0.85</v>
      </c>
      <c r="E32" s="31">
        <v>0.42</v>
      </c>
      <c r="F32" s="31">
        <v>0.56</v>
      </c>
      <c r="G32" s="31">
        <v>0.2</v>
      </c>
      <c r="H32" s="31">
        <v>0.26</v>
      </c>
      <c r="I32" s="31">
        <v>0.4</v>
      </c>
      <c r="J32" s="31">
        <v>0.53</v>
      </c>
      <c r="K32" s="34"/>
      <c r="L32" s="34"/>
      <c r="M32" s="34"/>
      <c r="N32" s="34"/>
      <c r="O32" s="34"/>
      <c r="P32" s="34"/>
      <c r="Q32" s="31">
        <v>0.19</v>
      </c>
      <c r="R32" s="31">
        <v>0.25</v>
      </c>
      <c r="S32" s="31">
        <v>0.13</v>
      </c>
      <c r="T32" s="31">
        <v>0.16</v>
      </c>
    </row>
    <row r="33" spans="1:20" ht="12.75">
      <c r="A33" s="21">
        <v>1.5</v>
      </c>
      <c r="B33" s="21">
        <v>1</v>
      </c>
      <c r="C33" s="31">
        <v>0.47</v>
      </c>
      <c r="D33" s="31">
        <v>0.89</v>
      </c>
      <c r="E33" s="31">
        <v>0.31</v>
      </c>
      <c r="F33" s="31">
        <v>0.58</v>
      </c>
      <c r="G33" s="31">
        <v>0.16</v>
      </c>
      <c r="H33" s="31">
        <v>0.27</v>
      </c>
      <c r="I33" s="31">
        <v>0.29</v>
      </c>
      <c r="J33" s="31">
        <v>0.55</v>
      </c>
      <c r="K33" s="34"/>
      <c r="L33" s="34"/>
      <c r="M33" s="34"/>
      <c r="N33" s="34"/>
      <c r="O33" s="34"/>
      <c r="P33" s="34"/>
      <c r="Q33" s="31">
        <v>0.15</v>
      </c>
      <c r="R33" s="31">
        <v>0.26</v>
      </c>
      <c r="S33" s="31">
        <v>0.11</v>
      </c>
      <c r="T33" s="31">
        <v>0.17</v>
      </c>
    </row>
    <row r="34" spans="1:20" ht="12.75">
      <c r="A34" s="21">
        <v>1.75</v>
      </c>
      <c r="B34" s="21">
        <v>0.5</v>
      </c>
      <c r="C34" s="31">
        <v>0.91</v>
      </c>
      <c r="D34" s="31">
        <v>1.1</v>
      </c>
      <c r="E34" s="31">
        <v>0.59</v>
      </c>
      <c r="F34" s="31">
        <v>0.72</v>
      </c>
      <c r="G34" s="31">
        <v>0.27</v>
      </c>
      <c r="H34" s="31">
        <v>0.32</v>
      </c>
      <c r="I34" s="31">
        <v>0.56</v>
      </c>
      <c r="J34" s="31">
        <v>0.68</v>
      </c>
      <c r="K34" s="34"/>
      <c r="L34" s="34"/>
      <c r="M34" s="34"/>
      <c r="N34" s="34"/>
      <c r="O34" s="34"/>
      <c r="P34" s="34"/>
      <c r="Q34" s="31">
        <v>0.25</v>
      </c>
      <c r="R34" s="31">
        <v>0.3</v>
      </c>
      <c r="S34" s="31">
        <v>0.16</v>
      </c>
      <c r="T34" s="31">
        <v>0.19</v>
      </c>
    </row>
    <row r="35" spans="1:20" ht="12.75">
      <c r="A35" s="21">
        <v>2</v>
      </c>
      <c r="B35" s="21">
        <v>0.625</v>
      </c>
      <c r="C35" s="31">
        <v>1.13</v>
      </c>
      <c r="D35" s="31">
        <v>1.39</v>
      </c>
      <c r="E35" s="31">
        <v>0.74</v>
      </c>
      <c r="F35" s="31">
        <v>0.91</v>
      </c>
      <c r="G35" s="31">
        <v>0.33</v>
      </c>
      <c r="H35" s="31">
        <v>0.4</v>
      </c>
      <c r="I35" s="31">
        <v>0.7</v>
      </c>
      <c r="J35" s="31">
        <v>0.86</v>
      </c>
      <c r="K35" s="34"/>
      <c r="L35" s="34"/>
      <c r="M35" s="34"/>
      <c r="N35" s="34"/>
      <c r="O35" s="34"/>
      <c r="P35" s="34"/>
      <c r="Q35" s="31">
        <v>0.31</v>
      </c>
      <c r="R35" s="31">
        <v>0.37</v>
      </c>
      <c r="S35" s="31">
        <v>0.19</v>
      </c>
      <c r="T35" s="31">
        <v>0.23</v>
      </c>
    </row>
    <row r="36" spans="1:20" ht="12.75">
      <c r="A36" s="21">
        <v>2</v>
      </c>
      <c r="B36" s="21">
        <v>0.75</v>
      </c>
      <c r="C36" s="31">
        <v>1.08</v>
      </c>
      <c r="D36" s="31">
        <v>1.38</v>
      </c>
      <c r="E36" s="31">
        <v>0.71</v>
      </c>
      <c r="F36" s="31">
        <v>0.9</v>
      </c>
      <c r="G36" s="31">
        <v>0.31</v>
      </c>
      <c r="H36" s="31">
        <v>0.4</v>
      </c>
      <c r="I36" s="31">
        <v>0.67</v>
      </c>
      <c r="J36" s="31">
        <v>0.86</v>
      </c>
      <c r="K36" s="34"/>
      <c r="L36" s="34"/>
      <c r="M36" s="34"/>
      <c r="N36" s="34"/>
      <c r="O36" s="34"/>
      <c r="P36" s="34"/>
      <c r="Q36" s="31">
        <v>0.29</v>
      </c>
      <c r="R36" s="31">
        <v>0.37</v>
      </c>
      <c r="S36" s="31">
        <v>0.18</v>
      </c>
      <c r="T36" s="31">
        <v>0.23</v>
      </c>
    </row>
    <row r="37" spans="1:20" ht="12.75">
      <c r="A37" s="21">
        <v>2</v>
      </c>
      <c r="B37" s="21">
        <v>1</v>
      </c>
      <c r="C37" s="31">
        <v>0.96</v>
      </c>
      <c r="D37" s="31">
        <v>1.39</v>
      </c>
      <c r="E37" s="31">
        <v>0.63</v>
      </c>
      <c r="F37" s="31">
        <v>0.91</v>
      </c>
      <c r="G37" s="31">
        <v>0.28</v>
      </c>
      <c r="H37" s="31">
        <v>0.4</v>
      </c>
      <c r="I37" s="31">
        <v>0.59</v>
      </c>
      <c r="J37" s="31">
        <v>0.86</v>
      </c>
      <c r="K37" s="34"/>
      <c r="L37" s="34"/>
      <c r="M37" s="34"/>
      <c r="N37" s="34"/>
      <c r="O37" s="34"/>
      <c r="P37" s="34"/>
      <c r="Q37" s="31">
        <v>0.27</v>
      </c>
      <c r="R37" s="31">
        <v>0.37</v>
      </c>
      <c r="S37" s="31">
        <v>0.17</v>
      </c>
      <c r="T37" s="31">
        <v>0.23</v>
      </c>
    </row>
    <row r="38" spans="1:20" ht="12.75">
      <c r="A38" s="21">
        <v>2.5</v>
      </c>
      <c r="B38" s="21">
        <v>0.625</v>
      </c>
      <c r="C38" s="31">
        <v>1.76</v>
      </c>
      <c r="D38" s="31">
        <v>2.07</v>
      </c>
      <c r="E38" s="31">
        <v>1.15</v>
      </c>
      <c r="F38" s="31">
        <v>1.35</v>
      </c>
      <c r="G38" s="31">
        <v>0.49</v>
      </c>
      <c r="H38" s="31">
        <v>0.57</v>
      </c>
      <c r="I38" s="31">
        <v>1.09</v>
      </c>
      <c r="J38" s="31">
        <v>1.28</v>
      </c>
      <c r="K38" s="34"/>
      <c r="L38" s="34"/>
      <c r="M38" s="34"/>
      <c r="N38" s="34"/>
      <c r="O38" s="34"/>
      <c r="P38" s="34"/>
      <c r="Q38" s="31">
        <v>0.46</v>
      </c>
      <c r="R38" s="31">
        <v>0.53</v>
      </c>
      <c r="S38" s="31">
        <v>0.27</v>
      </c>
      <c r="T38" s="31">
        <v>0.31</v>
      </c>
    </row>
    <row r="39" spans="1:20" ht="12.75">
      <c r="A39" s="21">
        <v>2.5</v>
      </c>
      <c r="B39" s="21">
        <v>0.75</v>
      </c>
      <c r="C39" s="31">
        <v>1.71</v>
      </c>
      <c r="D39" s="31">
        <v>2.07</v>
      </c>
      <c r="E39" s="31">
        <v>1.12</v>
      </c>
      <c r="F39" s="31">
        <v>1.36</v>
      </c>
      <c r="G39" s="31">
        <v>0.47</v>
      </c>
      <c r="H39" s="31">
        <v>0.57</v>
      </c>
      <c r="I39" s="31">
        <v>1.06</v>
      </c>
      <c r="J39" s="31">
        <v>1.28</v>
      </c>
      <c r="K39" s="34"/>
      <c r="L39" s="34"/>
      <c r="M39" s="34"/>
      <c r="N39" s="34"/>
      <c r="O39" s="34"/>
      <c r="P39" s="34"/>
      <c r="Q39" s="31">
        <v>0.44</v>
      </c>
      <c r="R39" s="31">
        <v>0.54</v>
      </c>
      <c r="S39" s="31">
        <v>0.26</v>
      </c>
      <c r="T39" s="31">
        <v>0.32</v>
      </c>
    </row>
    <row r="40" spans="1:20" ht="12.75">
      <c r="A40" s="21">
        <v>2.5</v>
      </c>
      <c r="B40" s="21">
        <v>1</v>
      </c>
      <c r="C40" s="31">
        <v>1.59</v>
      </c>
      <c r="D40" s="31">
        <v>2.07</v>
      </c>
      <c r="E40" s="31">
        <v>1.04</v>
      </c>
      <c r="F40" s="31">
        <v>1.36</v>
      </c>
      <c r="G40" s="31">
        <v>0.44</v>
      </c>
      <c r="H40" s="31">
        <v>0.57</v>
      </c>
      <c r="I40" s="31">
        <v>0.98</v>
      </c>
      <c r="J40" s="31">
        <v>1.28</v>
      </c>
      <c r="K40" s="34"/>
      <c r="L40" s="34"/>
      <c r="M40" s="34"/>
      <c r="N40" s="34"/>
      <c r="O40" s="34"/>
      <c r="P40" s="34"/>
      <c r="Q40" s="31">
        <v>0.41</v>
      </c>
      <c r="R40" s="31">
        <v>0.54</v>
      </c>
      <c r="S40" s="31">
        <v>0.25</v>
      </c>
      <c r="T40" s="31">
        <v>0.32</v>
      </c>
    </row>
    <row r="41" spans="1:20" ht="12.75">
      <c r="A41" s="21">
        <v>3</v>
      </c>
      <c r="B41" s="21">
        <v>0.75</v>
      </c>
      <c r="C41" s="31">
        <v>2.46</v>
      </c>
      <c r="D41" s="31">
        <v>2.91</v>
      </c>
      <c r="E41" s="31">
        <v>1.61</v>
      </c>
      <c r="F41" s="31">
        <v>1.9</v>
      </c>
      <c r="G41" s="31">
        <v>0.67</v>
      </c>
      <c r="H41" s="31">
        <v>0.78</v>
      </c>
      <c r="I41" s="31">
        <v>1.52</v>
      </c>
      <c r="J41" s="31">
        <v>1.8</v>
      </c>
      <c r="K41" s="34"/>
      <c r="L41" s="34"/>
      <c r="M41" s="34"/>
      <c r="N41" s="34"/>
      <c r="O41" s="34"/>
      <c r="P41" s="34"/>
      <c r="Q41" s="31">
        <v>0.63</v>
      </c>
      <c r="R41" s="31">
        <v>0.73</v>
      </c>
      <c r="S41" s="31">
        <v>0.36</v>
      </c>
      <c r="T41" s="31">
        <v>0.42</v>
      </c>
    </row>
    <row r="42" spans="1:20" ht="12.75" customHeight="1">
      <c r="A42" s="21">
        <v>3</v>
      </c>
      <c r="B42" s="21">
        <v>0.875</v>
      </c>
      <c r="C42" s="31">
        <v>2.41</v>
      </c>
      <c r="D42" s="31">
        <v>2.91</v>
      </c>
      <c r="E42" s="31">
        <v>1.58</v>
      </c>
      <c r="F42" s="31">
        <v>1.91</v>
      </c>
      <c r="G42" s="31">
        <v>0.65</v>
      </c>
      <c r="H42" s="31">
        <v>0.79</v>
      </c>
      <c r="I42" s="31">
        <v>1.49</v>
      </c>
      <c r="J42" s="31">
        <v>1.8</v>
      </c>
      <c r="K42" s="34"/>
      <c r="L42" s="34"/>
      <c r="M42" s="34"/>
      <c r="N42" s="34"/>
      <c r="O42" s="34"/>
      <c r="P42" s="34"/>
      <c r="Q42" s="31">
        <v>0.61</v>
      </c>
      <c r="R42" s="31">
        <v>0.74</v>
      </c>
      <c r="S42" s="31">
        <v>0.35</v>
      </c>
      <c r="T42" s="31">
        <v>0.42</v>
      </c>
    </row>
    <row r="43" spans="1:20" ht="12.75">
      <c r="A43" s="21">
        <v>3.25</v>
      </c>
      <c r="B43" s="21">
        <v>1</v>
      </c>
      <c r="C43" s="31">
        <v>2.77</v>
      </c>
      <c r="D43" s="31">
        <v>3.39</v>
      </c>
      <c r="E43" s="31">
        <v>1.81</v>
      </c>
      <c r="F43" s="31">
        <v>2.22</v>
      </c>
      <c r="G43" s="31">
        <v>0.75</v>
      </c>
      <c r="H43" s="31">
        <v>0.91</v>
      </c>
      <c r="I43" s="31">
        <v>1.72</v>
      </c>
      <c r="J43" s="31">
        <v>2.1</v>
      </c>
      <c r="K43" s="34"/>
      <c r="L43" s="34"/>
      <c r="M43" s="34"/>
      <c r="N43" s="34"/>
      <c r="O43" s="34"/>
      <c r="P43" s="34"/>
      <c r="Q43" s="31">
        <v>0.7</v>
      </c>
      <c r="R43" s="31">
        <v>0.85</v>
      </c>
      <c r="S43" s="31">
        <v>0.4</v>
      </c>
      <c r="T43" s="31">
        <v>0.48</v>
      </c>
    </row>
    <row r="44" spans="1:20" ht="12.75">
      <c r="A44" s="21">
        <v>3.25</v>
      </c>
      <c r="B44" s="21">
        <v>1.375</v>
      </c>
      <c r="C44" s="31">
        <v>2.52</v>
      </c>
      <c r="D44" s="31">
        <v>3.4</v>
      </c>
      <c r="E44" s="31">
        <v>1.65</v>
      </c>
      <c r="F44" s="31">
        <v>2.23</v>
      </c>
      <c r="G44" s="31">
        <v>0.68</v>
      </c>
      <c r="H44" s="31">
        <v>0.91</v>
      </c>
      <c r="I44" s="31">
        <v>1.56</v>
      </c>
      <c r="J44" s="31">
        <v>2.11</v>
      </c>
      <c r="K44" s="34"/>
      <c r="L44" s="34"/>
      <c r="M44" s="34"/>
      <c r="N44" s="34"/>
      <c r="O44" s="34"/>
      <c r="P44" s="34"/>
      <c r="Q44" s="31">
        <v>0.64</v>
      </c>
      <c r="R44" s="31">
        <v>0.85</v>
      </c>
      <c r="S44" s="31">
        <v>0.37</v>
      </c>
      <c r="T44" s="31">
        <v>0.49</v>
      </c>
    </row>
    <row r="45" spans="1:20" ht="12.75">
      <c r="A45" s="21">
        <v>4</v>
      </c>
      <c r="B45" s="21">
        <v>1</v>
      </c>
      <c r="C45" s="31">
        <v>4.27</v>
      </c>
      <c r="D45" s="31">
        <v>5.04</v>
      </c>
      <c r="E45" s="31">
        <v>2.79</v>
      </c>
      <c r="F45" s="31">
        <v>3.3</v>
      </c>
      <c r="G45" s="31">
        <v>1.13</v>
      </c>
      <c r="H45" s="31">
        <v>1.33</v>
      </c>
      <c r="I45" s="31">
        <v>2.64</v>
      </c>
      <c r="J45" s="31">
        <v>3.12</v>
      </c>
      <c r="K45" s="34"/>
      <c r="L45" s="34"/>
      <c r="M45" s="34"/>
      <c r="N45" s="34"/>
      <c r="O45" s="34"/>
      <c r="P45" s="34"/>
      <c r="Q45" s="31">
        <v>1.06</v>
      </c>
      <c r="R45" s="31">
        <v>1.25</v>
      </c>
      <c r="S45" s="31">
        <v>0.59</v>
      </c>
      <c r="T45" s="31">
        <v>0.69</v>
      </c>
    </row>
    <row r="46" spans="1:20" ht="12.75">
      <c r="A46" s="21">
        <v>4</v>
      </c>
      <c r="B46" s="21">
        <v>1.375</v>
      </c>
      <c r="C46" s="31">
        <v>4.02</v>
      </c>
      <c r="D46" s="31">
        <v>5.05</v>
      </c>
      <c r="E46" s="31">
        <v>2.63</v>
      </c>
      <c r="F46" s="31">
        <v>3.31</v>
      </c>
      <c r="G46" s="31">
        <v>1.07</v>
      </c>
      <c r="H46" s="31">
        <v>1.33</v>
      </c>
      <c r="I46" s="31">
        <v>2.49</v>
      </c>
      <c r="J46" s="31">
        <v>3.13</v>
      </c>
      <c r="K46" s="34"/>
      <c r="L46" s="34"/>
      <c r="M46" s="34"/>
      <c r="N46" s="34"/>
      <c r="O46" s="34"/>
      <c r="P46" s="34"/>
      <c r="Q46" s="31">
        <v>1</v>
      </c>
      <c r="R46" s="31">
        <v>1.25</v>
      </c>
      <c r="S46" s="31">
        <v>0.56</v>
      </c>
      <c r="T46" s="31">
        <v>0.7</v>
      </c>
    </row>
    <row r="47" spans="1:20" ht="12.75">
      <c r="A47" s="21">
        <v>5</v>
      </c>
      <c r="B47" s="21">
        <v>1</v>
      </c>
      <c r="C47" s="31">
        <v>6.74</v>
      </c>
      <c r="D47" s="31">
        <v>7.77</v>
      </c>
      <c r="E47" s="31">
        <v>4.41</v>
      </c>
      <c r="F47" s="31">
        <v>5.09</v>
      </c>
      <c r="G47" s="31">
        <v>1.76</v>
      </c>
      <c r="H47" s="31">
        <v>2.03</v>
      </c>
      <c r="I47" s="31">
        <v>4.17</v>
      </c>
      <c r="J47" s="31">
        <v>4.81</v>
      </c>
      <c r="K47" s="34"/>
      <c r="L47" s="34"/>
      <c r="M47" s="34"/>
      <c r="N47" s="34"/>
      <c r="O47" s="34"/>
      <c r="P47" s="34"/>
      <c r="Q47" s="31">
        <v>1.65</v>
      </c>
      <c r="R47" s="31">
        <v>1.9</v>
      </c>
      <c r="S47" s="31">
        <v>0.9</v>
      </c>
      <c r="T47" s="31">
        <v>1.04</v>
      </c>
    </row>
    <row r="48" spans="1:20" ht="12.75" customHeight="1">
      <c r="A48" s="21">
        <v>5</v>
      </c>
      <c r="B48" s="21">
        <v>1.375</v>
      </c>
      <c r="C48" s="31">
        <v>6.49</v>
      </c>
      <c r="D48" s="31">
        <v>7.78</v>
      </c>
      <c r="E48" s="31">
        <v>4.25</v>
      </c>
      <c r="F48" s="31">
        <v>5.09</v>
      </c>
      <c r="G48" s="31">
        <v>1.7</v>
      </c>
      <c r="H48" s="31">
        <v>2.03</v>
      </c>
      <c r="I48" s="31">
        <v>4.02</v>
      </c>
      <c r="J48" s="31">
        <v>4.81</v>
      </c>
      <c r="K48" s="34"/>
      <c r="L48" s="34"/>
      <c r="M48" s="34"/>
      <c r="N48" s="34"/>
      <c r="O48" s="34"/>
      <c r="P48" s="34"/>
      <c r="Q48" s="31">
        <v>1.59</v>
      </c>
      <c r="R48" s="31">
        <v>1.9</v>
      </c>
      <c r="S48" s="31">
        <v>0.87</v>
      </c>
      <c r="T48" s="31">
        <v>1.04</v>
      </c>
    </row>
    <row r="49" spans="1:20" ht="12.75">
      <c r="A49" s="21">
        <v>6</v>
      </c>
      <c r="B49" s="21">
        <v>1.375</v>
      </c>
      <c r="C49" s="31">
        <v>9.5</v>
      </c>
      <c r="D49" s="31">
        <v>11.12</v>
      </c>
      <c r="E49" s="31">
        <v>6.22</v>
      </c>
      <c r="F49" s="31">
        <v>7.28</v>
      </c>
      <c r="G49" s="31">
        <v>2.47</v>
      </c>
      <c r="H49" s="31">
        <v>2.89</v>
      </c>
      <c r="I49" s="31">
        <v>5.88</v>
      </c>
      <c r="J49" s="31">
        <v>6.88</v>
      </c>
      <c r="K49" s="34"/>
      <c r="L49" s="34"/>
      <c r="M49" s="34"/>
      <c r="N49" s="34"/>
      <c r="O49" s="34"/>
      <c r="P49" s="34"/>
      <c r="Q49" s="31">
        <v>2.31</v>
      </c>
      <c r="R49" s="31">
        <v>2.7</v>
      </c>
      <c r="S49" s="31">
        <v>1.26</v>
      </c>
      <c r="T49" s="31">
        <v>1.47</v>
      </c>
    </row>
    <row r="50" spans="1:20" ht="12.75">
      <c r="A50" s="21">
        <v>6</v>
      </c>
      <c r="B50" s="21">
        <v>1.75</v>
      </c>
      <c r="C50" s="31">
        <v>9.18</v>
      </c>
      <c r="D50" s="31">
        <v>11.12</v>
      </c>
      <c r="E50" s="31">
        <v>6.01</v>
      </c>
      <c r="F50" s="31">
        <v>7.28</v>
      </c>
      <c r="G50" s="31">
        <v>2.39</v>
      </c>
      <c r="H50" s="31">
        <v>2.89</v>
      </c>
      <c r="I50" s="31">
        <v>5.68</v>
      </c>
      <c r="J50" s="31">
        <v>7.14</v>
      </c>
      <c r="K50" s="34"/>
      <c r="L50" s="34"/>
      <c r="M50" s="34"/>
      <c r="N50" s="34"/>
      <c r="O50" s="34"/>
      <c r="P50" s="34"/>
      <c r="Q50" s="31">
        <v>2.23</v>
      </c>
      <c r="R50" s="31">
        <v>2.7</v>
      </c>
      <c r="S50" s="31">
        <v>1.22</v>
      </c>
      <c r="T50" s="31">
        <v>1.47</v>
      </c>
    </row>
    <row r="51" spans="1:20" ht="12.75">
      <c r="A51" s="21">
        <v>8</v>
      </c>
      <c r="B51" s="21">
        <v>1.375</v>
      </c>
      <c r="C51" s="31">
        <v>17.16</v>
      </c>
      <c r="D51" s="31">
        <v>19.59</v>
      </c>
      <c r="E51" s="31">
        <v>11.24</v>
      </c>
      <c r="F51" s="31">
        <v>12.83</v>
      </c>
      <c r="G51" s="31">
        <v>4.43</v>
      </c>
      <c r="H51" s="31">
        <v>5.05</v>
      </c>
      <c r="I51" s="31">
        <v>10.62</v>
      </c>
      <c r="J51" s="31">
        <v>12.13</v>
      </c>
      <c r="K51" s="34"/>
      <c r="L51" s="34"/>
      <c r="M51" s="34"/>
      <c r="N51" s="34"/>
      <c r="O51" s="34"/>
      <c r="P51" s="34"/>
      <c r="Q51" s="31">
        <v>4.15</v>
      </c>
      <c r="R51" s="31">
        <v>4.73</v>
      </c>
      <c r="S51" s="31">
        <v>2.23</v>
      </c>
      <c r="T51" s="31">
        <v>2.55</v>
      </c>
    </row>
    <row r="52" spans="1:20" ht="12.75">
      <c r="A52" s="21">
        <v>8</v>
      </c>
      <c r="B52" s="21">
        <v>1.75</v>
      </c>
      <c r="C52" s="31">
        <v>16.85</v>
      </c>
      <c r="D52" s="31">
        <v>19.61</v>
      </c>
      <c r="E52" s="31">
        <v>11.02</v>
      </c>
      <c r="F52" s="31">
        <v>12.83</v>
      </c>
      <c r="G52" s="31">
        <v>4.35</v>
      </c>
      <c r="H52" s="31">
        <v>5.06</v>
      </c>
      <c r="I52" s="31">
        <v>10.42</v>
      </c>
      <c r="J52" s="31">
        <v>12.13</v>
      </c>
      <c r="K52" s="34"/>
      <c r="L52" s="34"/>
      <c r="M52" s="34"/>
      <c r="N52" s="34"/>
      <c r="O52" s="34"/>
      <c r="P52" s="34"/>
      <c r="Q52" s="31">
        <v>4.07</v>
      </c>
      <c r="R52" s="31">
        <v>4.74</v>
      </c>
      <c r="S52" s="31">
        <v>2.19</v>
      </c>
      <c r="T52" s="31">
        <v>2.55</v>
      </c>
    </row>
    <row r="53" spans="1:20" ht="12.75">
      <c r="A53" s="23"/>
      <c r="B53" s="23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6"/>
      <c r="S53" s="36"/>
      <c r="T53" s="36"/>
    </row>
    <row r="54" spans="1:20" ht="15">
      <c r="A54" s="50" t="s">
        <v>17</v>
      </c>
      <c r="B54" s="50" t="s">
        <v>18</v>
      </c>
      <c r="C54" s="56">
        <v>2002</v>
      </c>
      <c r="D54" s="56"/>
      <c r="E54" s="56">
        <v>2005</v>
      </c>
      <c r="F54" s="56"/>
      <c r="G54" s="56">
        <v>2012</v>
      </c>
      <c r="H54" s="56"/>
      <c r="I54" s="56" t="s">
        <v>24</v>
      </c>
      <c r="J54" s="56"/>
      <c r="K54" s="44" t="s">
        <v>24</v>
      </c>
      <c r="L54" s="44"/>
      <c r="M54" s="44" t="s">
        <v>25</v>
      </c>
      <c r="N54" s="44"/>
      <c r="O54" s="44" t="s">
        <v>26</v>
      </c>
      <c r="P54" s="44"/>
      <c r="Q54" s="56" t="s">
        <v>25</v>
      </c>
      <c r="R54" s="56"/>
      <c r="S54" s="56" t="s">
        <v>26</v>
      </c>
      <c r="T54" s="56"/>
    </row>
    <row r="55" spans="1:20" ht="12.75">
      <c r="A55" s="50"/>
      <c r="B55" s="50"/>
      <c r="C55" s="44" t="s">
        <v>28</v>
      </c>
      <c r="D55" s="44"/>
      <c r="E55" s="44" t="s">
        <v>28</v>
      </c>
      <c r="F55" s="44"/>
      <c r="G55" s="44" t="s">
        <v>29</v>
      </c>
      <c r="H55" s="44"/>
      <c r="I55" s="44" t="s">
        <v>28</v>
      </c>
      <c r="J55" s="44"/>
      <c r="K55" s="34"/>
      <c r="L55" s="34"/>
      <c r="M55" s="34"/>
      <c r="N55" s="34"/>
      <c r="O55" s="34"/>
      <c r="P55" s="34"/>
      <c r="Q55" s="44" t="s">
        <v>29</v>
      </c>
      <c r="R55" s="44"/>
      <c r="S55" s="44" t="s">
        <v>30</v>
      </c>
      <c r="T55" s="44"/>
    </row>
    <row r="56" spans="1:20" ht="12.75">
      <c r="A56" s="50"/>
      <c r="B56" s="50"/>
      <c r="C56" s="44" t="s">
        <v>37</v>
      </c>
      <c r="D56" s="44"/>
      <c r="E56" s="44" t="s">
        <v>37</v>
      </c>
      <c r="F56" s="44"/>
      <c r="G56" s="44" t="s">
        <v>38</v>
      </c>
      <c r="H56" s="44"/>
      <c r="I56" s="44" t="s">
        <v>39</v>
      </c>
      <c r="J56" s="44"/>
      <c r="K56" s="34"/>
      <c r="L56" s="34"/>
      <c r="M56" s="34"/>
      <c r="N56" s="34"/>
      <c r="O56" s="34"/>
      <c r="P56" s="34"/>
      <c r="Q56" s="44" t="s">
        <v>38</v>
      </c>
      <c r="R56" s="44"/>
      <c r="S56" s="44" t="s">
        <v>40</v>
      </c>
      <c r="T56" s="44"/>
    </row>
    <row r="57" spans="1:20" ht="12.75">
      <c r="A57" s="50"/>
      <c r="B57" s="50"/>
      <c r="C57" s="28" t="s">
        <v>22</v>
      </c>
      <c r="D57" s="28" t="s">
        <v>23</v>
      </c>
      <c r="E57" s="28" t="s">
        <v>22</v>
      </c>
      <c r="F57" s="28" t="s">
        <v>23</v>
      </c>
      <c r="G57" s="28" t="s">
        <v>22</v>
      </c>
      <c r="H57" s="28" t="s">
        <v>23</v>
      </c>
      <c r="I57" s="28" t="s">
        <v>22</v>
      </c>
      <c r="J57" s="28" t="s">
        <v>23</v>
      </c>
      <c r="K57" s="28" t="s">
        <v>22</v>
      </c>
      <c r="L57" s="28" t="s">
        <v>23</v>
      </c>
      <c r="M57" s="28" t="s">
        <v>22</v>
      </c>
      <c r="N57" s="28" t="s">
        <v>23</v>
      </c>
      <c r="O57" s="28" t="s">
        <v>22</v>
      </c>
      <c r="P57" s="28" t="s">
        <v>23</v>
      </c>
      <c r="Q57" s="28" t="s">
        <v>22</v>
      </c>
      <c r="R57" s="28" t="s">
        <v>23</v>
      </c>
      <c r="S57" s="28" t="s">
        <v>22</v>
      </c>
      <c r="T57" s="28" t="s">
        <v>23</v>
      </c>
    </row>
    <row r="58" spans="1:20" ht="12.75">
      <c r="A58" s="22">
        <v>32</v>
      </c>
      <c r="B58" s="22">
        <v>12</v>
      </c>
      <c r="C58" s="31">
        <v>0.51</v>
      </c>
      <c r="D58" s="31">
        <v>0.64</v>
      </c>
      <c r="E58" s="37">
        <v>0.33</v>
      </c>
      <c r="F58" s="37">
        <v>0.42</v>
      </c>
      <c r="G58" s="31">
        <v>0.17</v>
      </c>
      <c r="H58" s="31">
        <v>0.21</v>
      </c>
      <c r="I58" s="31">
        <v>0.31</v>
      </c>
      <c r="J58" s="31">
        <v>0.4</v>
      </c>
      <c r="K58" s="34"/>
      <c r="L58" s="34"/>
      <c r="M58" s="34"/>
      <c r="N58" s="34"/>
      <c r="O58" s="34"/>
      <c r="P58" s="34"/>
      <c r="Q58" s="31">
        <v>0.16</v>
      </c>
      <c r="R58" s="31">
        <v>0.19</v>
      </c>
      <c r="S58" s="31">
        <v>0.11</v>
      </c>
      <c r="T58" s="31">
        <v>0.14</v>
      </c>
    </row>
    <row r="59" spans="1:20" ht="12.75">
      <c r="A59" s="22">
        <v>40</v>
      </c>
      <c r="B59" s="22">
        <v>12</v>
      </c>
      <c r="C59" s="31">
        <v>0.76</v>
      </c>
      <c r="D59" s="31">
        <v>0.91</v>
      </c>
      <c r="E59" s="37">
        <v>0.5</v>
      </c>
      <c r="F59" s="37">
        <v>0.6</v>
      </c>
      <c r="G59" s="31">
        <v>0.23</v>
      </c>
      <c r="H59" s="31">
        <v>0.28</v>
      </c>
      <c r="I59" s="31">
        <v>0.47</v>
      </c>
      <c r="J59" s="31">
        <v>0.57</v>
      </c>
      <c r="K59" s="34"/>
      <c r="L59" s="34"/>
      <c r="M59" s="34"/>
      <c r="N59" s="34"/>
      <c r="O59" s="34"/>
      <c r="P59" s="34"/>
      <c r="Q59" s="31">
        <v>0.22</v>
      </c>
      <c r="R59" s="31">
        <v>0.26</v>
      </c>
      <c r="S59" s="31">
        <v>0.14</v>
      </c>
      <c r="T59" s="31">
        <v>0.17</v>
      </c>
    </row>
    <row r="60" spans="1:20" ht="12.75" customHeight="1">
      <c r="A60" s="22">
        <v>40</v>
      </c>
      <c r="B60" s="22">
        <v>16</v>
      </c>
      <c r="C60" s="31">
        <v>0.71</v>
      </c>
      <c r="D60" s="31">
        <v>0.93</v>
      </c>
      <c r="E60" s="37">
        <v>0.48</v>
      </c>
      <c r="F60" s="37">
        <v>0.61</v>
      </c>
      <c r="G60" s="31">
        <v>0.22</v>
      </c>
      <c r="H60" s="31">
        <v>0.28</v>
      </c>
      <c r="I60" s="31">
        <v>0.44</v>
      </c>
      <c r="J60" s="31">
        <v>0.57</v>
      </c>
      <c r="K60" s="34"/>
      <c r="L60" s="34"/>
      <c r="M60" s="34"/>
      <c r="N60" s="34"/>
      <c r="O60" s="34"/>
      <c r="P60" s="34"/>
      <c r="Q60" s="31">
        <v>0.21</v>
      </c>
      <c r="R60" s="31">
        <v>0.26</v>
      </c>
      <c r="S60" s="31">
        <v>0.14</v>
      </c>
      <c r="T60" s="31">
        <v>0.17</v>
      </c>
    </row>
    <row r="61" spans="1:20" ht="12.75">
      <c r="A61" s="22">
        <v>50</v>
      </c>
      <c r="B61" s="22">
        <v>16</v>
      </c>
      <c r="C61" s="31">
        <v>1.1</v>
      </c>
      <c r="D61" s="31">
        <v>1.35</v>
      </c>
      <c r="E61" s="37">
        <v>0.72</v>
      </c>
      <c r="F61" s="37">
        <v>0.88</v>
      </c>
      <c r="G61" s="31">
        <v>0.32</v>
      </c>
      <c r="H61" s="31">
        <v>0.39</v>
      </c>
      <c r="I61" s="31">
        <v>0.68</v>
      </c>
      <c r="J61" s="31">
        <v>0.84</v>
      </c>
      <c r="K61" s="34"/>
      <c r="L61" s="34"/>
      <c r="M61" s="34"/>
      <c r="N61" s="34"/>
      <c r="O61" s="34"/>
      <c r="P61" s="34"/>
      <c r="Q61" s="31">
        <v>0.3</v>
      </c>
      <c r="R61" s="31">
        <v>0.36</v>
      </c>
      <c r="S61" s="31">
        <v>0.19</v>
      </c>
      <c r="T61" s="31">
        <v>0.22</v>
      </c>
    </row>
    <row r="62" spans="1:20" ht="12.75">
      <c r="A62" s="22">
        <v>50</v>
      </c>
      <c r="B62" s="22">
        <v>20</v>
      </c>
      <c r="C62" s="31">
        <v>1.03</v>
      </c>
      <c r="D62" s="31">
        <v>1.36</v>
      </c>
      <c r="E62" s="37">
        <v>0.67</v>
      </c>
      <c r="F62" s="37">
        <v>0.89</v>
      </c>
      <c r="G62" s="31">
        <v>0.3</v>
      </c>
      <c r="H62" s="31">
        <v>0.39</v>
      </c>
      <c r="I62" s="31">
        <v>0.64</v>
      </c>
      <c r="J62" s="31">
        <v>0.84</v>
      </c>
      <c r="K62" s="34"/>
      <c r="L62" s="34"/>
      <c r="M62" s="34"/>
      <c r="N62" s="34"/>
      <c r="O62" s="34"/>
      <c r="P62" s="34"/>
      <c r="Q62" s="31">
        <v>0.28</v>
      </c>
      <c r="R62" s="31">
        <v>0.36</v>
      </c>
      <c r="S62" s="31">
        <v>0.18</v>
      </c>
      <c r="T62" s="31">
        <v>0.23</v>
      </c>
    </row>
    <row r="63" spans="1:20" ht="12.75">
      <c r="A63" s="22">
        <v>63</v>
      </c>
      <c r="B63" s="22">
        <v>16</v>
      </c>
      <c r="C63" s="31">
        <v>1.73</v>
      </c>
      <c r="D63" s="31">
        <v>2.04</v>
      </c>
      <c r="E63" s="37">
        <v>1.13</v>
      </c>
      <c r="F63" s="37">
        <v>1.33</v>
      </c>
      <c r="G63" s="31">
        <v>0.48</v>
      </c>
      <c r="H63" s="31">
        <v>0.56</v>
      </c>
      <c r="I63" s="31">
        <v>1.07</v>
      </c>
      <c r="J63" s="31">
        <v>1.26</v>
      </c>
      <c r="K63" s="34"/>
      <c r="L63" s="34"/>
      <c r="M63" s="34"/>
      <c r="N63" s="34"/>
      <c r="O63" s="34"/>
      <c r="P63" s="34"/>
      <c r="Q63" s="31">
        <v>0.45</v>
      </c>
      <c r="R63" s="31">
        <v>0.53</v>
      </c>
      <c r="S63" s="31">
        <v>0.27</v>
      </c>
      <c r="T63" s="31">
        <v>0.31</v>
      </c>
    </row>
    <row r="64" spans="1:20" ht="12.75">
      <c r="A64" s="22">
        <v>63</v>
      </c>
      <c r="B64" s="22">
        <v>20</v>
      </c>
      <c r="C64" s="31">
        <v>1.67</v>
      </c>
      <c r="D64" s="31">
        <v>2.04</v>
      </c>
      <c r="E64" s="37">
        <v>1.09</v>
      </c>
      <c r="F64" s="37">
        <v>1.34</v>
      </c>
      <c r="G64" s="31">
        <v>0.46</v>
      </c>
      <c r="H64" s="31">
        <v>0.56</v>
      </c>
      <c r="I64" s="31">
        <v>1.03</v>
      </c>
      <c r="J64" s="31">
        <v>1.26</v>
      </c>
      <c r="K64" s="34"/>
      <c r="L64" s="34"/>
      <c r="M64" s="34"/>
      <c r="N64" s="34"/>
      <c r="O64" s="34"/>
      <c r="P64" s="34"/>
      <c r="Q64" s="31">
        <v>0.43</v>
      </c>
      <c r="R64" s="31">
        <v>0.53</v>
      </c>
      <c r="S64" s="31">
        <v>0.26</v>
      </c>
      <c r="T64" s="31">
        <v>0.31</v>
      </c>
    </row>
    <row r="65" spans="1:20" ht="12.75">
      <c r="A65" s="22">
        <v>80</v>
      </c>
      <c r="B65" s="22">
        <v>20</v>
      </c>
      <c r="C65" s="31">
        <v>2.7</v>
      </c>
      <c r="D65" s="31">
        <v>3.19</v>
      </c>
      <c r="E65" s="37">
        <v>1.77</v>
      </c>
      <c r="F65" s="37">
        <v>2.09</v>
      </c>
      <c r="G65" s="31">
        <v>0.73</v>
      </c>
      <c r="H65" s="31">
        <v>0.86</v>
      </c>
      <c r="I65" s="31">
        <v>1.67</v>
      </c>
      <c r="J65" s="31">
        <v>1.97</v>
      </c>
      <c r="K65" s="34"/>
      <c r="L65" s="34"/>
      <c r="M65" s="34"/>
      <c r="N65" s="34"/>
      <c r="O65" s="34"/>
      <c r="P65" s="34"/>
      <c r="Q65" s="31">
        <v>0.68</v>
      </c>
      <c r="R65" s="31">
        <v>0.8</v>
      </c>
      <c r="S65" s="31">
        <v>0.39</v>
      </c>
      <c r="T65" s="31">
        <v>0.46</v>
      </c>
    </row>
    <row r="66" spans="1:20" ht="12.75" customHeight="1">
      <c r="A66" s="22">
        <v>80</v>
      </c>
      <c r="B66" s="22">
        <v>25</v>
      </c>
      <c r="C66" s="31">
        <v>2.61</v>
      </c>
      <c r="D66" s="31">
        <v>3.18</v>
      </c>
      <c r="E66" s="37">
        <v>1.71</v>
      </c>
      <c r="F66" s="37">
        <v>2.08</v>
      </c>
      <c r="G66" s="31">
        <v>0.7</v>
      </c>
      <c r="H66" s="31">
        <v>0.86</v>
      </c>
      <c r="I66" s="31">
        <v>1.61</v>
      </c>
      <c r="J66" s="31">
        <v>1.97</v>
      </c>
      <c r="K66" s="34"/>
      <c r="L66" s="34"/>
      <c r="M66" s="34"/>
      <c r="N66" s="34"/>
      <c r="O66" s="34"/>
      <c r="P66" s="34"/>
      <c r="Q66" s="31">
        <v>0.66</v>
      </c>
      <c r="R66" s="31">
        <v>0.8</v>
      </c>
      <c r="S66" s="31">
        <v>0.38</v>
      </c>
      <c r="T66" s="31">
        <v>0.46</v>
      </c>
    </row>
    <row r="67" spans="1:20" ht="12.75">
      <c r="A67" s="22">
        <v>100</v>
      </c>
      <c r="B67" s="22">
        <v>25</v>
      </c>
      <c r="C67" s="31">
        <v>4.14</v>
      </c>
      <c r="D67" s="31">
        <v>4.89</v>
      </c>
      <c r="E67" s="37">
        <v>2.71</v>
      </c>
      <c r="F67" s="37">
        <v>3.2</v>
      </c>
      <c r="G67" s="31">
        <v>1.1</v>
      </c>
      <c r="H67" s="31">
        <v>1.29</v>
      </c>
      <c r="I67" s="31">
        <v>2.56</v>
      </c>
      <c r="J67" s="31">
        <v>3.03</v>
      </c>
      <c r="K67" s="34"/>
      <c r="L67" s="34"/>
      <c r="M67" s="34"/>
      <c r="N67" s="34"/>
      <c r="O67" s="34"/>
      <c r="P67" s="34"/>
      <c r="Q67" s="31">
        <v>1.03</v>
      </c>
      <c r="R67" s="31">
        <v>1.21</v>
      </c>
      <c r="S67" s="31">
        <v>0.57</v>
      </c>
      <c r="T67" s="31">
        <v>0.67</v>
      </c>
    </row>
    <row r="68" spans="1:20" ht="12.75">
      <c r="A68" s="22">
        <v>125</v>
      </c>
      <c r="B68" s="22">
        <v>32</v>
      </c>
      <c r="C68" s="31">
        <v>6.36</v>
      </c>
      <c r="D68" s="31">
        <v>7.54</v>
      </c>
      <c r="E68" s="37">
        <v>4.16</v>
      </c>
      <c r="F68" s="37">
        <v>4.94</v>
      </c>
      <c r="G68" s="31">
        <v>1.66</v>
      </c>
      <c r="H68" s="31">
        <v>1.97</v>
      </c>
      <c r="I68" s="31">
        <v>3.94</v>
      </c>
      <c r="J68" s="31">
        <v>4.67</v>
      </c>
      <c r="K68" s="34"/>
      <c r="L68" s="34"/>
      <c r="M68" s="34"/>
      <c r="N68" s="34"/>
      <c r="O68" s="34"/>
      <c r="P68" s="34"/>
      <c r="Q68" s="31">
        <v>1.56</v>
      </c>
      <c r="R68" s="31">
        <v>1.84</v>
      </c>
      <c r="S68" s="31">
        <v>0.86</v>
      </c>
      <c r="T68" s="31">
        <v>1.01</v>
      </c>
    </row>
    <row r="69" spans="1:20" ht="12.75">
      <c r="A69" s="22">
        <v>160</v>
      </c>
      <c r="B69" s="22">
        <v>40</v>
      </c>
      <c r="C69" s="31">
        <v>10.35</v>
      </c>
      <c r="D69" s="31">
        <v>12.23</v>
      </c>
      <c r="E69" s="37">
        <v>6.78</v>
      </c>
      <c r="F69" s="37">
        <v>8.01</v>
      </c>
      <c r="G69" s="31">
        <v>2.69</v>
      </c>
      <c r="H69" s="31">
        <v>3.17</v>
      </c>
      <c r="I69" s="31">
        <v>6.41</v>
      </c>
      <c r="J69" s="31">
        <v>7.57</v>
      </c>
      <c r="K69" s="34"/>
      <c r="L69" s="34"/>
      <c r="M69" s="34"/>
      <c r="N69" s="34"/>
      <c r="O69" s="34"/>
      <c r="P69" s="34"/>
      <c r="Q69" s="31">
        <v>2.52</v>
      </c>
      <c r="R69" s="31">
        <v>2.97</v>
      </c>
      <c r="S69" s="31">
        <v>1.37</v>
      </c>
      <c r="T69" s="31">
        <v>1.61</v>
      </c>
    </row>
    <row r="70" spans="1:20" ht="12.75">
      <c r="A70" s="22">
        <v>200</v>
      </c>
      <c r="B70" s="22">
        <v>40</v>
      </c>
      <c r="C70" s="31">
        <v>16.46</v>
      </c>
      <c r="D70" s="31">
        <v>18.99</v>
      </c>
      <c r="E70" s="37">
        <v>10.77</v>
      </c>
      <c r="F70" s="37">
        <v>12.43</v>
      </c>
      <c r="G70" s="31">
        <v>4.25</v>
      </c>
      <c r="H70" s="31">
        <v>4.9</v>
      </c>
      <c r="I70" s="31">
        <v>10.18</v>
      </c>
      <c r="J70" s="31">
        <v>11.75</v>
      </c>
      <c r="K70" s="34"/>
      <c r="L70" s="34"/>
      <c r="M70" s="34"/>
      <c r="N70" s="34"/>
      <c r="O70" s="34"/>
      <c r="P70" s="34"/>
      <c r="Q70" s="31">
        <v>3.98</v>
      </c>
      <c r="R70" s="31">
        <v>4.59</v>
      </c>
      <c r="S70" s="31">
        <v>2.14</v>
      </c>
      <c r="T70" s="31">
        <v>2.47</v>
      </c>
    </row>
    <row r="71" spans="1:13" ht="18" customHeight="1">
      <c r="A71" s="38"/>
      <c r="B71" s="39"/>
      <c r="C71" s="39"/>
      <c r="D71" s="17"/>
      <c r="E71" s="17"/>
      <c r="F71" s="18"/>
      <c r="G71" s="18"/>
      <c r="H71" s="18"/>
      <c r="I71" s="18"/>
      <c r="J71" s="18"/>
      <c r="K71" s="18"/>
      <c r="L71" s="18"/>
      <c r="M71" s="18"/>
    </row>
    <row r="72" spans="1:18" s="41" customFormat="1" ht="17.25" customHeight="1">
      <c r="A72" s="40"/>
      <c r="B72" s="4"/>
      <c r="C72" s="4"/>
      <c r="D72" s="4"/>
      <c r="E72" s="4"/>
      <c r="F72" s="4"/>
      <c r="G72" s="2"/>
      <c r="H72" s="26"/>
      <c r="I72" s="27"/>
      <c r="J72" s="42"/>
      <c r="K72" s="42"/>
      <c r="L72" s="42" t="s">
        <v>21</v>
      </c>
      <c r="M72" s="42" t="s">
        <v>21</v>
      </c>
      <c r="N72" s="42" t="s">
        <v>21</v>
      </c>
      <c r="O72" s="42" t="s">
        <v>21</v>
      </c>
      <c r="P72" s="42" t="s">
        <v>21</v>
      </c>
      <c r="Q72" s="42"/>
      <c r="R72" s="42"/>
    </row>
    <row r="73" spans="2:18" s="40" customFormat="1" ht="15.75" customHeight="1">
      <c r="B73" s="4"/>
      <c r="C73" s="4"/>
      <c r="D73" s="4"/>
      <c r="E73" s="4"/>
      <c r="F73" s="4"/>
      <c r="H73" s="26"/>
      <c r="I73" s="27"/>
      <c r="J73" s="27"/>
      <c r="K73" s="43"/>
      <c r="L73" s="43" t="s">
        <v>50</v>
      </c>
      <c r="M73" s="43" t="s">
        <v>50</v>
      </c>
      <c r="N73" s="43" t="s">
        <v>50</v>
      </c>
      <c r="O73" s="43" t="s">
        <v>50</v>
      </c>
      <c r="P73" s="43" t="s">
        <v>50</v>
      </c>
      <c r="Q73" s="43"/>
      <c r="R73" s="43"/>
    </row>
    <row r="74" spans="2:5" ht="12.75">
      <c r="B74" s="2"/>
      <c r="C74" s="2"/>
      <c r="D74" s="13"/>
      <c r="E74" s="13"/>
    </row>
  </sheetData>
  <sheetProtection/>
  <mergeCells count="47">
    <mergeCell ref="Q56:R56"/>
    <mergeCell ref="S56:T56"/>
    <mergeCell ref="C56:D56"/>
    <mergeCell ref="E56:F56"/>
    <mergeCell ref="G56:H56"/>
    <mergeCell ref="I56:J56"/>
    <mergeCell ref="O54:P54"/>
    <mergeCell ref="Q54:R54"/>
    <mergeCell ref="S54:T54"/>
    <mergeCell ref="C55:D55"/>
    <mergeCell ref="E55:F55"/>
    <mergeCell ref="G55:H55"/>
    <mergeCell ref="I55:J55"/>
    <mergeCell ref="Q55:R55"/>
    <mergeCell ref="S55:T55"/>
    <mergeCell ref="G54:H54"/>
    <mergeCell ref="I54:J54"/>
    <mergeCell ref="K54:L54"/>
    <mergeCell ref="M54:N54"/>
    <mergeCell ref="A54:A57"/>
    <mergeCell ref="B54:B57"/>
    <mergeCell ref="C54:D54"/>
    <mergeCell ref="E54:F54"/>
    <mergeCell ref="G15:H15"/>
    <mergeCell ref="I15:J15"/>
    <mergeCell ref="Q15:R15"/>
    <mergeCell ref="S15:T15"/>
    <mergeCell ref="A1:T1"/>
    <mergeCell ref="A13:A16"/>
    <mergeCell ref="B13:B16"/>
    <mergeCell ref="Q13:R13"/>
    <mergeCell ref="Q14:R14"/>
    <mergeCell ref="S13:T13"/>
    <mergeCell ref="S14:T14"/>
    <mergeCell ref="I13:J13"/>
    <mergeCell ref="C15:D15"/>
    <mergeCell ref="E15:F15"/>
    <mergeCell ref="K13:L13"/>
    <mergeCell ref="M13:N13"/>
    <mergeCell ref="O13:P13"/>
    <mergeCell ref="C14:D14"/>
    <mergeCell ref="E14:F14"/>
    <mergeCell ref="G14:H14"/>
    <mergeCell ref="I14:J14"/>
    <mergeCell ref="C13:D13"/>
    <mergeCell ref="E13:F13"/>
    <mergeCell ref="G13:H13"/>
  </mergeCells>
  <hyperlinks>
    <hyperlink ref="L73" r:id="rId1" display="www.doigcorp.com"/>
    <hyperlink ref="M73" r:id="rId2" display="www.doigcorp.com"/>
    <hyperlink ref="N73" r:id="rId3" display="www.doigcorp.com"/>
    <hyperlink ref="O73" r:id="rId4" display="www.doigcorp.com"/>
    <hyperlink ref="P73" r:id="rId5" display="www.doigcorp.com"/>
  </hyperlinks>
  <printOptions/>
  <pageMargins left="0.5" right="0.75" top="0.5" bottom="0.5" header="0.5" footer="0.5"/>
  <pageSetup horizontalDpi="600" verticalDpi="600" orientation="portrait" scale="72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rdoig</dc:creator>
  <cp:keywords/>
  <dc:description/>
  <cp:lastModifiedBy>Robert Hicks</cp:lastModifiedBy>
  <cp:lastPrinted>2007-03-23T14:38:27Z</cp:lastPrinted>
  <dcterms:created xsi:type="dcterms:W3CDTF">2001-09-28T13:52:23Z</dcterms:created>
  <dcterms:modified xsi:type="dcterms:W3CDTF">2007-03-23T14:50:23Z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